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ейтинг успеваемости\2017-2018\Октябрь\"/>
    </mc:Choice>
  </mc:AlternateContent>
  <bookViews>
    <workbookView xWindow="0" yWindow="0" windowWidth="20490" windowHeight="7650"/>
  </bookViews>
  <sheets>
    <sheet name="Отчет" sheetId="1" r:id="rId1"/>
    <sheet name="Лист1" sheetId="3" state="hidden" r:id="rId2"/>
    <sheet name="Рейтинг(стар)" sheetId="2" state="hidden" r:id="rId3"/>
    <sheet name="Рейтинг" sheetId="4" r:id="rId4"/>
  </sheets>
  <definedNames>
    <definedName name="_xlnm._FilterDatabase" localSheetId="3" hidden="1">Рейтинг!$B$8:$L$43</definedName>
    <definedName name="Z_3B6C6241_C9D7_4761_8630_3B64EC4C78F4_.wvu.PrintArea" localSheetId="0" hidden="1">Отчет!$A$1:$K$1,Отчет!$A$3:$C$4,Отчет!$E$3:$F$4,Отчет!$A$6:$K$43</definedName>
  </definedNames>
  <calcPr calcId="162913"/>
  <customWorkbookViews>
    <customWorkbookView name="1" guid="{3B6C6241-C9D7-4761-8630-3B64EC4C78F4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B4" i="4"/>
  <c r="B13" i="4"/>
  <c r="C13" i="4"/>
  <c r="D13" i="4"/>
  <c r="E13" i="4"/>
  <c r="F13" i="4"/>
  <c r="G13" i="4"/>
  <c r="H13" i="4"/>
  <c r="I13" i="4"/>
  <c r="J13" i="4"/>
  <c r="K13" i="4"/>
  <c r="L13" i="4" s="1"/>
  <c r="B21" i="4"/>
  <c r="C21" i="4"/>
  <c r="D21" i="4"/>
  <c r="E21" i="4"/>
  <c r="F21" i="4"/>
  <c r="G21" i="4"/>
  <c r="H21" i="4"/>
  <c r="I21" i="4"/>
  <c r="J21" i="4"/>
  <c r="B22" i="4"/>
  <c r="C22" i="4"/>
  <c r="D22" i="4"/>
  <c r="E22" i="4"/>
  <c r="F22" i="4"/>
  <c r="G22" i="4"/>
  <c r="H22" i="4"/>
  <c r="I22" i="4"/>
  <c r="J22" i="4"/>
  <c r="B20" i="4"/>
  <c r="C20" i="4"/>
  <c r="D20" i="4"/>
  <c r="E20" i="4"/>
  <c r="F20" i="4"/>
  <c r="G20" i="4"/>
  <c r="H20" i="4"/>
  <c r="I20" i="4"/>
  <c r="J20" i="4"/>
  <c r="B29" i="4"/>
  <c r="C29" i="4"/>
  <c r="D29" i="4"/>
  <c r="E29" i="4"/>
  <c r="F29" i="4"/>
  <c r="G29" i="4"/>
  <c r="H29" i="4"/>
  <c r="I29" i="4"/>
  <c r="J29" i="4"/>
  <c r="B27" i="4"/>
  <c r="C27" i="4"/>
  <c r="D27" i="4"/>
  <c r="E27" i="4"/>
  <c r="F27" i="4"/>
  <c r="G27" i="4"/>
  <c r="H27" i="4"/>
  <c r="I27" i="4"/>
  <c r="J27" i="4"/>
  <c r="B9" i="4"/>
  <c r="C9" i="4"/>
  <c r="D9" i="4"/>
  <c r="E9" i="4"/>
  <c r="F9" i="4"/>
  <c r="G9" i="4"/>
  <c r="H9" i="4"/>
  <c r="I9" i="4"/>
  <c r="J9" i="4"/>
  <c r="B17" i="4"/>
  <c r="C17" i="4"/>
  <c r="D17" i="4"/>
  <c r="E17" i="4"/>
  <c r="F17" i="4"/>
  <c r="G17" i="4"/>
  <c r="H17" i="4"/>
  <c r="I17" i="4"/>
  <c r="J17" i="4"/>
  <c r="B19" i="4"/>
  <c r="C19" i="4"/>
  <c r="D19" i="4"/>
  <c r="E19" i="4"/>
  <c r="F19" i="4"/>
  <c r="G19" i="4"/>
  <c r="H19" i="4"/>
  <c r="K19" i="4" s="1"/>
  <c r="L19" i="4" s="1"/>
  <c r="I19" i="4"/>
  <c r="J19" i="4"/>
  <c r="B11" i="4"/>
  <c r="C11" i="4"/>
  <c r="D11" i="4"/>
  <c r="E11" i="4"/>
  <c r="F11" i="4"/>
  <c r="G11" i="4"/>
  <c r="H11" i="4"/>
  <c r="I11" i="4"/>
  <c r="J11" i="4"/>
  <c r="B28" i="4"/>
  <c r="C28" i="4"/>
  <c r="D28" i="4"/>
  <c r="E28" i="4"/>
  <c r="F28" i="4"/>
  <c r="G28" i="4"/>
  <c r="H28" i="4"/>
  <c r="I28" i="4"/>
  <c r="J28" i="4"/>
  <c r="B33" i="4"/>
  <c r="C33" i="4"/>
  <c r="D33" i="4"/>
  <c r="E33" i="4"/>
  <c r="F33" i="4"/>
  <c r="G33" i="4"/>
  <c r="H33" i="4"/>
  <c r="I33" i="4"/>
  <c r="J33" i="4"/>
  <c r="B12" i="4"/>
  <c r="C12" i="4"/>
  <c r="D12" i="4"/>
  <c r="E12" i="4"/>
  <c r="F12" i="4"/>
  <c r="G12" i="4"/>
  <c r="H12" i="4"/>
  <c r="I12" i="4"/>
  <c r="J12" i="4"/>
  <c r="B34" i="4"/>
  <c r="C34" i="4"/>
  <c r="D34" i="4"/>
  <c r="E34" i="4"/>
  <c r="F34" i="4"/>
  <c r="G34" i="4"/>
  <c r="H34" i="4"/>
  <c r="I34" i="4"/>
  <c r="J34" i="4"/>
  <c r="B25" i="4"/>
  <c r="C25" i="4"/>
  <c r="D25" i="4"/>
  <c r="E25" i="4"/>
  <c r="F25" i="4"/>
  <c r="G25" i="4"/>
  <c r="H25" i="4"/>
  <c r="I25" i="4"/>
  <c r="J25" i="4"/>
  <c r="B23" i="4"/>
  <c r="C23" i="4"/>
  <c r="D23" i="4"/>
  <c r="E23" i="4"/>
  <c r="F23" i="4"/>
  <c r="G23" i="4"/>
  <c r="H23" i="4"/>
  <c r="I23" i="4"/>
  <c r="J23" i="4"/>
  <c r="B18" i="4"/>
  <c r="C18" i="4"/>
  <c r="D18" i="4"/>
  <c r="E18" i="4"/>
  <c r="F18" i="4"/>
  <c r="G18" i="4"/>
  <c r="H18" i="4"/>
  <c r="I18" i="4"/>
  <c r="J18" i="4"/>
  <c r="K18" i="4"/>
  <c r="B24" i="4"/>
  <c r="C24" i="4"/>
  <c r="D24" i="4"/>
  <c r="E24" i="4"/>
  <c r="F24" i="4"/>
  <c r="G24" i="4"/>
  <c r="H24" i="4"/>
  <c r="I24" i="4"/>
  <c r="J24" i="4"/>
  <c r="B30" i="4"/>
  <c r="C30" i="4"/>
  <c r="D30" i="4"/>
  <c r="E30" i="4"/>
  <c r="F30" i="4"/>
  <c r="G30" i="4"/>
  <c r="H30" i="4"/>
  <c r="I30" i="4"/>
  <c r="J30" i="4"/>
  <c r="B15" i="4"/>
  <c r="C15" i="4"/>
  <c r="D15" i="4"/>
  <c r="E15" i="4"/>
  <c r="F15" i="4"/>
  <c r="G15" i="4"/>
  <c r="H15" i="4"/>
  <c r="I15" i="4"/>
  <c r="J15" i="4"/>
  <c r="B16" i="4"/>
  <c r="C16" i="4"/>
  <c r="D16" i="4"/>
  <c r="E16" i="4"/>
  <c r="F16" i="4"/>
  <c r="G16" i="4"/>
  <c r="H16" i="4"/>
  <c r="I16" i="4"/>
  <c r="J16" i="4"/>
  <c r="B35" i="4"/>
  <c r="C35" i="4"/>
  <c r="D35" i="4"/>
  <c r="E35" i="4"/>
  <c r="F35" i="4"/>
  <c r="G35" i="4"/>
  <c r="H35" i="4"/>
  <c r="I35" i="4"/>
  <c r="J35" i="4"/>
  <c r="B26" i="4"/>
  <c r="C26" i="4"/>
  <c r="D26" i="4"/>
  <c r="E26" i="4"/>
  <c r="F26" i="4"/>
  <c r="G26" i="4"/>
  <c r="H26" i="4"/>
  <c r="I26" i="4"/>
  <c r="J26" i="4"/>
  <c r="B31" i="4"/>
  <c r="C31" i="4"/>
  <c r="D31" i="4"/>
  <c r="E31" i="4"/>
  <c r="F31" i="4"/>
  <c r="G31" i="4"/>
  <c r="H31" i="4"/>
  <c r="I31" i="4"/>
  <c r="J31" i="4"/>
  <c r="B32" i="4"/>
  <c r="C32" i="4"/>
  <c r="D32" i="4"/>
  <c r="E32" i="4"/>
  <c r="F32" i="4"/>
  <c r="G32" i="4"/>
  <c r="H32" i="4"/>
  <c r="K32" i="4" s="1"/>
  <c r="L32" i="4" s="1"/>
  <c r="I32" i="4"/>
  <c r="J32" i="4"/>
  <c r="B37" i="4"/>
  <c r="C37" i="4"/>
  <c r="D37" i="4"/>
  <c r="E37" i="4"/>
  <c r="F37" i="4"/>
  <c r="G37" i="4"/>
  <c r="H37" i="4"/>
  <c r="I37" i="4"/>
  <c r="J37" i="4"/>
  <c r="B14" i="4"/>
  <c r="C14" i="4"/>
  <c r="D14" i="4"/>
  <c r="E14" i="4"/>
  <c r="F14" i="4"/>
  <c r="G14" i="4"/>
  <c r="H14" i="4"/>
  <c r="I14" i="4"/>
  <c r="J14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L40" i="4"/>
  <c r="B41" i="4"/>
  <c r="C41" i="4"/>
  <c r="D41" i="4"/>
  <c r="E41" i="4"/>
  <c r="F41" i="4"/>
  <c r="G41" i="4"/>
  <c r="H41" i="4"/>
  <c r="I41" i="4"/>
  <c r="J41" i="4"/>
  <c r="K41" i="4"/>
  <c r="L41" i="4" s="1"/>
  <c r="B42" i="4"/>
  <c r="C42" i="4"/>
  <c r="D42" i="4"/>
  <c r="E42" i="4"/>
  <c r="F42" i="4"/>
  <c r="G42" i="4"/>
  <c r="H42" i="4"/>
  <c r="I42" i="4"/>
  <c r="J42" i="4"/>
  <c r="K42" i="4"/>
  <c r="L42" i="4" s="1"/>
  <c r="B43" i="4"/>
  <c r="C43" i="4"/>
  <c r="D43" i="4"/>
  <c r="E43" i="4"/>
  <c r="F43" i="4"/>
  <c r="G43" i="4"/>
  <c r="H43" i="4"/>
  <c r="I43" i="4"/>
  <c r="J43" i="4"/>
  <c r="K43" i="4"/>
  <c r="B10" i="4"/>
  <c r="C10" i="4"/>
  <c r="D10" i="4"/>
  <c r="C36" i="4"/>
  <c r="D36" i="4"/>
  <c r="B36" i="4"/>
  <c r="G10" i="4"/>
  <c r="H10" i="4"/>
  <c r="I10" i="4"/>
  <c r="J10" i="4"/>
  <c r="H36" i="4"/>
  <c r="I36" i="4"/>
  <c r="J36" i="4"/>
  <c r="G36" i="4"/>
  <c r="F10" i="4"/>
  <c r="F36" i="4"/>
  <c r="E10" i="4"/>
  <c r="E36" i="4"/>
  <c r="L18" i="4" l="1"/>
  <c r="K16" i="4"/>
  <c r="L16" i="4" s="1"/>
  <c r="K29" i="4"/>
  <c r="L29" i="4" s="1"/>
  <c r="K14" i="4"/>
  <c r="L14" i="4" s="1"/>
  <c r="K12" i="4"/>
  <c r="L12" i="4" s="1"/>
  <c r="K30" i="4"/>
  <c r="L30" i="4" s="1"/>
  <c r="K28" i="4"/>
  <c r="L28" i="4" s="1"/>
  <c r="E51" i="4"/>
  <c r="K22" i="4"/>
  <c r="L22" i="4" s="1"/>
  <c r="L38" i="4"/>
  <c r="K37" i="4"/>
  <c r="L37" i="4" s="1"/>
  <c r="K26" i="4"/>
  <c r="L26" i="4" s="1"/>
  <c r="K25" i="4"/>
  <c r="L25" i="4" s="1"/>
  <c r="K9" i="4"/>
  <c r="F51" i="4"/>
  <c r="L9" i="4"/>
  <c r="L43" i="4"/>
  <c r="L39" i="4"/>
  <c r="K31" i="4"/>
  <c r="L31" i="4" s="1"/>
  <c r="K15" i="4"/>
  <c r="L15" i="4" s="1"/>
  <c r="K23" i="4"/>
  <c r="L23" i="4" s="1"/>
  <c r="K33" i="4"/>
  <c r="L33" i="4" s="1"/>
  <c r="K17" i="4"/>
  <c r="L17" i="4" s="1"/>
  <c r="K20" i="4"/>
  <c r="L20" i="4" s="1"/>
  <c r="E47" i="4"/>
  <c r="E49" i="4" s="1"/>
  <c r="K35" i="4"/>
  <c r="L35" i="4" s="1"/>
  <c r="K24" i="4"/>
  <c r="L24" i="4" s="1"/>
  <c r="K34" i="4"/>
  <c r="L34" i="4" s="1"/>
  <c r="K11" i="4"/>
  <c r="L11" i="4" s="1"/>
  <c r="K27" i="4"/>
  <c r="L27" i="4" s="1"/>
  <c r="K21" i="4"/>
  <c r="L21" i="4" s="1"/>
  <c r="F47" i="4"/>
  <c r="F49" i="4" s="1"/>
  <c r="K10" i="4"/>
  <c r="L10" i="4" s="1"/>
  <c r="K36" i="4"/>
  <c r="L36" i="4" s="1"/>
  <c r="K45" i="4" l="1"/>
  <c r="L45" i="4"/>
  <c r="AU41" i="2" l="1"/>
  <c r="AU42" i="2"/>
  <c r="AU43" i="2"/>
  <c r="AU44" i="2"/>
  <c r="AU45" i="2"/>
  <c r="AU46" i="2"/>
  <c r="AN12" i="2"/>
  <c r="AL12" i="2"/>
  <c r="AD12" i="2"/>
  <c r="U14" i="2" l="1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13" i="2"/>
  <c r="U12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13" i="2"/>
  <c r="M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13" i="2"/>
  <c r="B12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13" i="2"/>
  <c r="AH12" i="2"/>
  <c r="AL13" i="2"/>
  <c r="AN13" i="2"/>
  <c r="AP13" i="2"/>
  <c r="AR13" i="2"/>
  <c r="AL14" i="2"/>
  <c r="AN14" i="2"/>
  <c r="AP14" i="2"/>
  <c r="AR14" i="2"/>
  <c r="AL15" i="2"/>
  <c r="AN15" i="2"/>
  <c r="AP15" i="2"/>
  <c r="AR15" i="2"/>
  <c r="AL16" i="2"/>
  <c r="AN16" i="2"/>
  <c r="AP16" i="2"/>
  <c r="AR16" i="2"/>
  <c r="AL17" i="2"/>
  <c r="AN17" i="2"/>
  <c r="AP17" i="2"/>
  <c r="AR17" i="2"/>
  <c r="AL18" i="2"/>
  <c r="AN18" i="2"/>
  <c r="AP18" i="2"/>
  <c r="AR18" i="2"/>
  <c r="AL19" i="2"/>
  <c r="AN19" i="2"/>
  <c r="AP19" i="2"/>
  <c r="AR19" i="2"/>
  <c r="AL20" i="2"/>
  <c r="AN20" i="2"/>
  <c r="AP20" i="2"/>
  <c r="AR20" i="2"/>
  <c r="AL21" i="2"/>
  <c r="AN21" i="2"/>
  <c r="AP21" i="2"/>
  <c r="AR21" i="2"/>
  <c r="AL22" i="2"/>
  <c r="AN22" i="2"/>
  <c r="AP22" i="2"/>
  <c r="AR22" i="2"/>
  <c r="AL23" i="2"/>
  <c r="AN23" i="2"/>
  <c r="AP23" i="2"/>
  <c r="AR23" i="2"/>
  <c r="AL24" i="2"/>
  <c r="AN24" i="2"/>
  <c r="AP24" i="2"/>
  <c r="AR24" i="2"/>
  <c r="AL25" i="2"/>
  <c r="AN25" i="2"/>
  <c r="AP25" i="2"/>
  <c r="AR25" i="2"/>
  <c r="AL26" i="2"/>
  <c r="AN26" i="2"/>
  <c r="AP26" i="2"/>
  <c r="AR26" i="2"/>
  <c r="AL27" i="2"/>
  <c r="AN27" i="2"/>
  <c r="AP27" i="2"/>
  <c r="AR27" i="2"/>
  <c r="AL28" i="2"/>
  <c r="AN28" i="2"/>
  <c r="AP28" i="2"/>
  <c r="AR28" i="2"/>
  <c r="AL29" i="2"/>
  <c r="AN29" i="2"/>
  <c r="AP29" i="2"/>
  <c r="AR29" i="2"/>
  <c r="AL30" i="2"/>
  <c r="AN30" i="2"/>
  <c r="AP30" i="2"/>
  <c r="AR30" i="2"/>
  <c r="AL31" i="2"/>
  <c r="AN31" i="2"/>
  <c r="AP31" i="2"/>
  <c r="AR31" i="2"/>
  <c r="AL32" i="2"/>
  <c r="AN32" i="2"/>
  <c r="AP32" i="2"/>
  <c r="AR32" i="2"/>
  <c r="AL33" i="2"/>
  <c r="AN33" i="2"/>
  <c r="AP33" i="2"/>
  <c r="AR33" i="2"/>
  <c r="AL34" i="2"/>
  <c r="AN34" i="2"/>
  <c r="AP34" i="2"/>
  <c r="AR34" i="2"/>
  <c r="AL35" i="2"/>
  <c r="AN35" i="2"/>
  <c r="AP35" i="2"/>
  <c r="AR35" i="2"/>
  <c r="AL36" i="2"/>
  <c r="AN36" i="2"/>
  <c r="AP36" i="2"/>
  <c r="AR36" i="2"/>
  <c r="AL37" i="2"/>
  <c r="AN37" i="2"/>
  <c r="AP37" i="2"/>
  <c r="AR37" i="2"/>
  <c r="AL38" i="2"/>
  <c r="AN38" i="2"/>
  <c r="AP38" i="2"/>
  <c r="AR38" i="2"/>
  <c r="AL39" i="2"/>
  <c r="AN39" i="2"/>
  <c r="AP39" i="2"/>
  <c r="AR39" i="2"/>
  <c r="AL40" i="2"/>
  <c r="AN40" i="2"/>
  <c r="AP40" i="2"/>
  <c r="AR40" i="2"/>
  <c r="AL41" i="2"/>
  <c r="AN41" i="2"/>
  <c r="AP41" i="2"/>
  <c r="AR41" i="2"/>
  <c r="AL42" i="2"/>
  <c r="AN42" i="2"/>
  <c r="AP42" i="2"/>
  <c r="AR42" i="2"/>
  <c r="AL43" i="2"/>
  <c r="AN43" i="2"/>
  <c r="AP43" i="2"/>
  <c r="AR43" i="2"/>
  <c r="AL44" i="2"/>
  <c r="AN44" i="2"/>
  <c r="AP44" i="2"/>
  <c r="AR44" i="2"/>
  <c r="AL45" i="2"/>
  <c r="AN45" i="2"/>
  <c r="AP45" i="2"/>
  <c r="AR45" i="2"/>
  <c r="AL46" i="2"/>
  <c r="AN46" i="2"/>
  <c r="AP46" i="2"/>
  <c r="AR46" i="2"/>
  <c r="AR12" i="2"/>
  <c r="AP12" i="2"/>
  <c r="L8" i="2"/>
  <c r="H5" i="2"/>
  <c r="AU40" i="2" l="1"/>
  <c r="AU39" i="2"/>
  <c r="AZ39" i="2" s="1"/>
  <c r="AU38" i="2"/>
  <c r="AZ38" i="2" s="1"/>
  <c r="AU37" i="2"/>
  <c r="AZ37" i="2" s="1"/>
  <c r="AU36" i="2"/>
  <c r="AU35" i="2"/>
  <c r="AZ35" i="2" s="1"/>
  <c r="AU34" i="2"/>
  <c r="AZ34" i="2" s="1"/>
  <c r="AU33" i="2"/>
  <c r="AZ33" i="2" s="1"/>
  <c r="AU32" i="2"/>
  <c r="AU31" i="2"/>
  <c r="AZ31" i="2" s="1"/>
  <c r="AU30" i="2"/>
  <c r="AZ30" i="2" s="1"/>
  <c r="AU29" i="2"/>
  <c r="AZ29" i="2" s="1"/>
  <c r="AU28" i="2"/>
  <c r="AU27" i="2"/>
  <c r="AZ27" i="2" s="1"/>
  <c r="AU26" i="2"/>
  <c r="AZ26" i="2" s="1"/>
  <c r="AU25" i="2"/>
  <c r="AZ25" i="2" s="1"/>
  <c r="AU24" i="2"/>
  <c r="AU23" i="2"/>
  <c r="AZ23" i="2" s="1"/>
  <c r="AU22" i="2"/>
  <c r="AZ22" i="2" s="1"/>
  <c r="AU21" i="2"/>
  <c r="AZ21" i="2" s="1"/>
  <c r="AU20" i="2"/>
  <c r="AU19" i="2"/>
  <c r="AZ19" i="2" s="1"/>
  <c r="AU18" i="2"/>
  <c r="AZ18" i="2" s="1"/>
  <c r="AU17" i="2"/>
  <c r="AZ17" i="2" s="1"/>
  <c r="AU16" i="2"/>
  <c r="AU15" i="2"/>
  <c r="AZ15" i="2" s="1"/>
  <c r="AU14" i="2"/>
  <c r="AZ14" i="2" s="1"/>
  <c r="AU13" i="2"/>
  <c r="AZ13" i="2" s="1"/>
  <c r="AD50" i="2"/>
  <c r="AD52" i="2" s="1"/>
  <c r="AI54" i="2"/>
  <c r="AI50" i="2"/>
  <c r="AI52" i="2" s="1"/>
  <c r="AU12" i="2"/>
  <c r="AD54" i="2"/>
  <c r="AZ45" i="2"/>
  <c r="AZ43" i="2"/>
  <c r="AZ41" i="2"/>
  <c r="AZ46" i="2"/>
  <c r="AZ44" i="2"/>
  <c r="AZ42" i="2"/>
  <c r="AZ40" i="2"/>
  <c r="AZ36" i="2"/>
  <c r="AZ32" i="2"/>
  <c r="AZ28" i="2"/>
  <c r="AZ24" i="2"/>
  <c r="AZ20" i="2"/>
  <c r="AZ16" i="2"/>
  <c r="AU48" i="2" l="1"/>
  <c r="AZ12" i="2"/>
  <c r="AZ48" i="2" s="1"/>
</calcChain>
</file>

<file path=xl/sharedStrings.xml><?xml version="1.0" encoding="utf-8"?>
<sst xmlns="http://schemas.openxmlformats.org/spreadsheetml/2006/main" count="134" uniqueCount="115">
  <si>
    <t>№</t>
  </si>
  <si>
    <t>Фамилия</t>
  </si>
  <si>
    <t>Имя</t>
  </si>
  <si>
    <t>Отчество</t>
  </si>
  <si>
    <t xml:space="preserve">Код </t>
  </si>
  <si>
    <t>Пропуски всего часов</t>
  </si>
  <si>
    <t>В том числе без уважительной причины</t>
  </si>
  <si>
    <t>Кол-во оценок</t>
  </si>
  <si>
    <t>Рейтинг академической успеваемости и посещаемости</t>
  </si>
  <si>
    <t>Группа:</t>
  </si>
  <si>
    <t>Отчетный период:</t>
  </si>
  <si>
    <t>Куратор:</t>
  </si>
  <si>
    <t>Староста:</t>
  </si>
  <si>
    <t>Рейтинг студентов по академической успеваемости и посещаемости</t>
  </si>
  <si>
    <t>Группа</t>
  </si>
  <si>
    <t>Отчетный период</t>
  </si>
  <si>
    <t>Пропуски, всего часов</t>
  </si>
  <si>
    <t>В том числе без ув.причины</t>
  </si>
  <si>
    <t>Ср.балл с учетом пропусков</t>
  </si>
  <si>
    <t>Ср.балл успеваемости</t>
  </si>
  <si>
    <t>Рейтинг группы</t>
  </si>
  <si>
    <t>Всего пропусков</t>
  </si>
  <si>
    <t>Пропусков на 1 студента</t>
  </si>
  <si>
    <t>Максимальное кол-во пропусков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</si>
  <si>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</si>
  <si>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</si>
  <si>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</si>
  <si>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</si>
  <si>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</si>
  <si>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</si>
  <si>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</si>
  <si>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</si>
  <si>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</si>
  <si>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</si>
  <si>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</si>
  <si>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</si>
  <si>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 полугодие</t>
  </si>
  <si>
    <t>II полугодие</t>
  </si>
  <si>
    <t>Итоговый отчет</t>
  </si>
  <si>
    <t>Рейтинг группы:</t>
  </si>
  <si>
    <t>Максимальное кол-во пропусков:</t>
  </si>
  <si>
    <t>Пропусков на 1 студента:</t>
  </si>
  <si>
    <t>Всего пропусков:</t>
  </si>
  <si>
    <t>Алсу</t>
  </si>
  <si>
    <t>Кристина</t>
  </si>
  <si>
    <t>Галимова</t>
  </si>
  <si>
    <t>Ильфатовна</t>
  </si>
  <si>
    <t>Расимовна</t>
  </si>
  <si>
    <t>Анастасия</t>
  </si>
  <si>
    <t>Сергеевна</t>
  </si>
  <si>
    <t>Диана</t>
  </si>
  <si>
    <t>Юрьевна</t>
  </si>
  <si>
    <t>Хамидуллина</t>
  </si>
  <si>
    <t>Ильшатовна</t>
  </si>
  <si>
    <t>Салаватовна</t>
  </si>
  <si>
    <t>Александра</t>
  </si>
  <si>
    <t>Алина</t>
  </si>
  <si>
    <t>Валерьевна</t>
  </si>
  <si>
    <t>Айгуль</t>
  </si>
  <si>
    <t>Ильгизовна</t>
  </si>
  <si>
    <t>Ильдусовна</t>
  </si>
  <si>
    <t>Анжелика</t>
  </si>
  <si>
    <t>Ильмира</t>
  </si>
  <si>
    <t>Каримова</t>
  </si>
  <si>
    <t>Регина</t>
  </si>
  <si>
    <t>Эльвира</t>
  </si>
  <si>
    <t>Дилара</t>
  </si>
  <si>
    <t>Рушана</t>
  </si>
  <si>
    <t>Исмагилова</t>
  </si>
  <si>
    <t>Альбина</t>
  </si>
  <si>
    <t>Гульназ</t>
  </si>
  <si>
    <t>Хуснутдинова</t>
  </si>
  <si>
    <t>Исхакова Е.Д</t>
  </si>
  <si>
    <t>Абсаликова Р.Р</t>
  </si>
  <si>
    <t>Абсаликова</t>
  </si>
  <si>
    <t>Ригмановна</t>
  </si>
  <si>
    <t>Бернацкая</t>
  </si>
  <si>
    <t>Олеговна</t>
  </si>
  <si>
    <t>Гусейнова</t>
  </si>
  <si>
    <t>Лейла</t>
  </si>
  <si>
    <t>Илюсовна</t>
  </si>
  <si>
    <t>Диникеева</t>
  </si>
  <si>
    <t>Алмазовна</t>
  </si>
  <si>
    <t>Зарипова</t>
  </si>
  <si>
    <t>Зиятдинова</t>
  </si>
  <si>
    <t>Альфисовна</t>
  </si>
  <si>
    <t>Рамисовна</t>
  </si>
  <si>
    <t>Коц</t>
  </si>
  <si>
    <t>Татьяна</t>
  </si>
  <si>
    <t>Кузьмина</t>
  </si>
  <si>
    <t>Махмутова</t>
  </si>
  <si>
    <t>Фариховна</t>
  </si>
  <si>
    <t>Муратшина</t>
  </si>
  <si>
    <t>Фларитовна</t>
  </si>
  <si>
    <t>Полуянова</t>
  </si>
  <si>
    <t>Полякова</t>
  </si>
  <si>
    <t>Сидорова</t>
  </si>
  <si>
    <t>Тенчурина</t>
  </si>
  <si>
    <t>Стелла</t>
  </si>
  <si>
    <t>Дмитриевна</t>
  </si>
  <si>
    <t>Тимергалиева</t>
  </si>
  <si>
    <t>Рашитовна</t>
  </si>
  <si>
    <t>Фаттахова</t>
  </si>
  <si>
    <t>Федорова</t>
  </si>
  <si>
    <t>Халикова</t>
  </si>
  <si>
    <t>Артуровна</t>
  </si>
  <si>
    <t>Румия</t>
  </si>
  <si>
    <t>Назировна</t>
  </si>
  <si>
    <t>Харисова</t>
  </si>
  <si>
    <t>Рузалина</t>
  </si>
  <si>
    <t>Венеровна</t>
  </si>
  <si>
    <t>Хузиева</t>
  </si>
  <si>
    <t xml:space="preserve">Хусанова </t>
  </si>
  <si>
    <t>Гульжахон</t>
  </si>
  <si>
    <t>Актомжон кизи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</si>
</sst>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shrinkToFit="1"/>
      <protection hidden="1"/>
    </xf>
    <xf numFmtId="165" fontId="3" fillId="3" borderId="0" xfId="0" applyNumberFormat="1" applyFont="1" applyFill="1" applyAlignment="1" applyProtection="1">
      <alignment horizontal="center" vertical="center"/>
      <protection hidden="1"/>
    </xf>
    <xf numFmtId="165" fontId="3" fillId="3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locked="0" hidden="1"/>
    </xf>
    <xf numFmtId="165" fontId="5" fillId="3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1" fontId="3" fillId="3" borderId="0" xfId="0" applyNumberFormat="1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164" fontId="3" fillId="0" borderId="16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3" fillId="2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2" borderId="14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3" fillId="0" borderId="0" xfId="0" applyFont="1" applyAlignment="1">
      <alignment horizontal="center" vertical="distributed" wrapText="1"/>
    </xf>
    <xf numFmtId="0" fontId="3" fillId="2" borderId="1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576084</xdr:colOff>
      <xdr:row>5</xdr:row>
      <xdr:rowOff>43962</xdr:rowOff>
    </xdr:from>
    <xdr:ext cx="684867" cy="395653"/>
    <xdr:sp macro="" textlink="">
      <xdr:nvSpPr>
        <xdr:cNvPr id="8" name="TextBox 7"/>
        <xdr:cNvSpPr txBox="1"/>
      </xdr:nvSpPr>
      <xdr:spPr>
        <a:xfrm>
          <a:off x="5734238" y="703385"/>
          <a:ext cx="684867" cy="39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ru-RU" sz="800"/>
            <a:t>Ср.балл</a:t>
          </a:r>
          <a:endParaRPr lang="en-US" sz="800"/>
        </a:p>
        <a:p>
          <a:pPr algn="ctr"/>
          <a:r>
            <a:rPr lang="ru-RU" sz="800"/>
            <a:t>с учетом</a:t>
          </a:r>
          <a:endParaRPr lang="en-US" sz="800"/>
        </a:p>
        <a:p>
          <a:pPr algn="ctr"/>
          <a:r>
            <a:rPr lang="ru-RU" sz="800"/>
            <a:t>пропусков</a:t>
          </a:r>
        </a:p>
      </xdr:txBody>
    </xdr:sp>
    <xdr:clientData/>
  </xdr:oneCellAnchor>
  <xdr:oneCellAnchor>
    <xdr:from>
      <xdr:col>0</xdr:col>
      <xdr:colOff>13211</xdr:colOff>
      <xdr:row>0</xdr:row>
      <xdr:rowOff>76200</xdr:rowOff>
    </xdr:from>
    <xdr:ext cx="4420634" cy="264560"/>
    <xdr:sp macro="" textlink="">
      <xdr:nvSpPr>
        <xdr:cNvPr id="2" name="TextBox 1"/>
        <xdr:cNvSpPr txBox="1"/>
      </xdr:nvSpPr>
      <xdr:spPr>
        <a:xfrm>
          <a:off x="13211" y="76200"/>
          <a:ext cx="44206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>
              <a:solidFill>
                <a:schemeClr val="tx1">
                  <a:lumMod val="95000"/>
                  <a:lumOff val="5000"/>
                </a:schemeClr>
              </a:solidFill>
            </a:rPr>
            <a:t>Рейтинг студентов по академической успеваемости и посещаемости</a:t>
          </a:r>
        </a:p>
      </xdr:txBody>
    </xdr:sp>
    <xdr:clientData/>
  </xdr:oneCellAnchor>
  <xdr:oneCellAnchor>
    <xdr:from>
      <xdr:col>0</xdr:col>
      <xdr:colOff>6452</xdr:colOff>
      <xdr:row>2</xdr:row>
      <xdr:rowOff>47625</xdr:rowOff>
    </xdr:from>
    <xdr:ext cx="647421" cy="264560"/>
    <xdr:sp macro="" textlink="">
      <xdr:nvSpPr>
        <xdr:cNvPr id="3" name="TextBox 2"/>
        <xdr:cNvSpPr txBox="1"/>
      </xdr:nvSpPr>
      <xdr:spPr>
        <a:xfrm>
          <a:off x="6452" y="336448"/>
          <a:ext cx="64742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Группа:</a:t>
          </a:r>
        </a:p>
      </xdr:txBody>
    </xdr:sp>
    <xdr:clientData/>
  </xdr:oneCellAnchor>
  <xdr:oneCellAnchor>
    <xdr:from>
      <xdr:col>0</xdr:col>
      <xdr:colOff>0</xdr:colOff>
      <xdr:row>4</xdr:row>
      <xdr:rowOff>47625</xdr:rowOff>
    </xdr:from>
    <xdr:ext cx="1315168" cy="264560"/>
    <xdr:sp macro="" textlink="">
      <xdr:nvSpPr>
        <xdr:cNvPr id="4" name="TextBox 3"/>
        <xdr:cNvSpPr txBox="1"/>
      </xdr:nvSpPr>
      <xdr:spPr>
        <a:xfrm>
          <a:off x="0" y="609600"/>
          <a:ext cx="13151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/>
            <a:t>Отчетный период:</a:t>
          </a:r>
        </a:p>
      </xdr:txBody>
    </xdr:sp>
    <xdr:clientData/>
  </xdr:oneCellAnchor>
  <xdr:oneCellAnchor>
    <xdr:from>
      <xdr:col>3</xdr:col>
      <xdr:colOff>827200</xdr:colOff>
      <xdr:row>5</xdr:row>
      <xdr:rowOff>129686</xdr:rowOff>
    </xdr:from>
    <xdr:ext cx="684867" cy="372341"/>
    <xdr:sp macro="" textlink="">
      <xdr:nvSpPr>
        <xdr:cNvPr id="5" name="TextBox 4"/>
        <xdr:cNvSpPr txBox="1"/>
      </xdr:nvSpPr>
      <xdr:spPr>
        <a:xfrm>
          <a:off x="2666258" y="789109"/>
          <a:ext cx="684867" cy="3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800"/>
            <a:t>Пропуски,</a:t>
          </a:r>
        </a:p>
        <a:p>
          <a:pPr algn="ctr"/>
          <a:r>
            <a:rPr lang="ru-RU" sz="800"/>
            <a:t>всего часов</a:t>
          </a:r>
        </a:p>
      </xdr:txBody>
    </xdr:sp>
    <xdr:clientData/>
  </xdr:oneCellAnchor>
  <xdr:oneCellAnchor>
    <xdr:from>
      <xdr:col>4</xdr:col>
      <xdr:colOff>247910</xdr:colOff>
      <xdr:row>5</xdr:row>
      <xdr:rowOff>85925</xdr:rowOff>
    </xdr:from>
    <xdr:ext cx="700448" cy="497897"/>
    <xdr:sp macro="" textlink="">
      <xdr:nvSpPr>
        <xdr:cNvPr id="6" name="TextBox 5"/>
        <xdr:cNvSpPr txBox="1"/>
      </xdr:nvSpPr>
      <xdr:spPr>
        <a:xfrm>
          <a:off x="3266602" y="745348"/>
          <a:ext cx="700448" cy="4978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800"/>
            <a:t>В том числе</a:t>
          </a:r>
        </a:p>
        <a:p>
          <a:pPr algn="ctr"/>
          <a:r>
            <a:rPr lang="ru-RU" sz="800"/>
            <a:t>без ув.</a:t>
          </a:r>
        </a:p>
        <a:p>
          <a:pPr algn="ctr"/>
          <a:r>
            <a:rPr lang="ru-RU" sz="800"/>
            <a:t>причины</a:t>
          </a:r>
        </a:p>
      </xdr:txBody>
    </xdr:sp>
    <xdr:clientData/>
  </xdr:oneCellAnchor>
  <xdr:oneCellAnchor>
    <xdr:from>
      <xdr:col>9</xdr:col>
      <xdr:colOff>284275</xdr:colOff>
      <xdr:row>5</xdr:row>
      <xdr:rowOff>122360</xdr:rowOff>
    </xdr:from>
    <xdr:ext cx="684867" cy="381000"/>
    <xdr:sp macro="" textlink="">
      <xdr:nvSpPr>
        <xdr:cNvPr id="7" name="TextBox 6"/>
        <xdr:cNvSpPr txBox="1"/>
      </xdr:nvSpPr>
      <xdr:spPr>
        <a:xfrm>
          <a:off x="5127371" y="781783"/>
          <a:ext cx="684867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ru-RU" sz="800"/>
            <a:t>Ср.балл </a:t>
          </a:r>
          <a:endParaRPr lang="en-US" sz="800"/>
        </a:p>
        <a:p>
          <a:pPr algn="ctr"/>
          <a:r>
            <a:rPr lang="ru-RU" sz="800"/>
            <a:t>успеваемости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zoomScaleSheetLayoutView="85" workbookViewId="0">
      <selection activeCell="B8" sqref="B8:E33"/>
    </sheetView>
  </sheetViews>
  <sheetFormatPr defaultRowHeight="15" x14ac:dyDescent="0.25"/>
  <cols>
    <col min="1" max="1" width="4.7109375" style="1" customWidth="1"/>
    <col min="2" max="2" width="15" style="1" customWidth="1"/>
    <col min="3" max="3" width="22" style="1" customWidth="1"/>
    <col min="4" max="4" width="18.28515625" style="1" customWidth="1"/>
    <col min="5" max="5" width="19.5703125" style="1" customWidth="1"/>
    <col min="6" max="6" width="16.28515625" style="1" customWidth="1"/>
    <col min="7" max="7" width="14.5703125" style="1" customWidth="1"/>
    <col min="8" max="16384" width="9.140625" style="1"/>
  </cols>
  <sheetData>
    <row r="1" spans="1:11" ht="15.75" thickBot="1" x14ac:dyDescent="0.3">
      <c r="A1" s="59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6" customHeight="1" thickBot="1" x14ac:dyDescent="0.3"/>
    <row r="3" spans="1:11" x14ac:dyDescent="0.25">
      <c r="A3" s="62" t="s">
        <v>9</v>
      </c>
      <c r="B3" s="63"/>
      <c r="C3" s="9">
        <v>313</v>
      </c>
      <c r="E3" s="10" t="s">
        <v>11</v>
      </c>
      <c r="F3" s="9" t="s">
        <v>72</v>
      </c>
    </row>
    <row r="4" spans="1:11" ht="15.75" thickBot="1" x14ac:dyDescent="0.3">
      <c r="A4" s="64" t="s">
        <v>10</v>
      </c>
      <c r="B4" s="65"/>
      <c r="C4" s="8" t="s">
        <v>25</v>
      </c>
      <c r="E4" s="11" t="s">
        <v>12</v>
      </c>
      <c r="F4" s="8" t="s">
        <v>73</v>
      </c>
    </row>
    <row r="5" spans="1:11" ht="6.75" customHeight="1" thickBot="1" x14ac:dyDescent="0.3"/>
    <row r="6" spans="1:11" ht="30" customHeight="1" x14ac:dyDescent="0.25">
      <c r="A6" s="66" t="s">
        <v>0</v>
      </c>
      <c r="B6" s="56" t="s">
        <v>4</v>
      </c>
      <c r="C6" s="56" t="s">
        <v>1</v>
      </c>
      <c r="D6" s="56" t="s">
        <v>2</v>
      </c>
      <c r="E6" s="56" t="s">
        <v>3</v>
      </c>
      <c r="F6" s="56" t="s">
        <v>5</v>
      </c>
      <c r="G6" s="56" t="s">
        <v>6</v>
      </c>
      <c r="H6" s="56" t="s">
        <v>7</v>
      </c>
      <c r="I6" s="56"/>
      <c r="J6" s="56"/>
      <c r="K6" s="58"/>
    </row>
    <row r="7" spans="1:11" x14ac:dyDescent="0.25">
      <c r="A7" s="67"/>
      <c r="B7" s="57"/>
      <c r="C7" s="57"/>
      <c r="D7" s="57"/>
      <c r="E7" s="57"/>
      <c r="F7" s="57"/>
      <c r="G7" s="57"/>
      <c r="H7" s="2">
        <v>5</v>
      </c>
      <c r="I7" s="2">
        <v>4</v>
      </c>
      <c r="J7" s="2">
        <v>3</v>
      </c>
      <c r="K7" s="4">
        <v>2</v>
      </c>
    </row>
    <row r="8" spans="1:11" x14ac:dyDescent="0.25">
      <c r="A8" s="5">
        <v>1</v>
      </c>
      <c r="B8" s="3">
        <v>3651</v>
      </c>
      <c r="C8" s="3" t="s">
        <v>74</v>
      </c>
      <c r="D8" s="3" t="s">
        <v>64</v>
      </c>
      <c r="E8" s="3" t="s">
        <v>75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x14ac:dyDescent="0.25">
      <c r="A9" s="5">
        <v>2</v>
      </c>
      <c r="B9" s="3">
        <v>3729</v>
      </c>
      <c r="C9" s="3" t="s">
        <v>76</v>
      </c>
      <c r="D9" s="3" t="s">
        <v>50</v>
      </c>
      <c r="E9" s="3" t="s">
        <v>77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x14ac:dyDescent="0.25">
      <c r="A10" s="5">
        <v>3</v>
      </c>
      <c r="B10" s="3">
        <v>3732</v>
      </c>
      <c r="C10" s="3" t="s">
        <v>78</v>
      </c>
      <c r="D10" s="3" t="s">
        <v>79</v>
      </c>
      <c r="E10" s="3" t="s">
        <v>47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x14ac:dyDescent="0.25">
      <c r="A11" s="5">
        <v>4</v>
      </c>
      <c r="B11" s="3">
        <v>3731</v>
      </c>
      <c r="C11" s="3" t="s">
        <v>45</v>
      </c>
      <c r="D11" s="3" t="s">
        <v>50</v>
      </c>
      <c r="E11" s="3" t="s">
        <v>80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x14ac:dyDescent="0.25">
      <c r="A12" s="5">
        <v>5</v>
      </c>
      <c r="B12" s="3">
        <v>3733</v>
      </c>
      <c r="C12" s="3" t="s">
        <v>81</v>
      </c>
      <c r="D12" s="3" t="s">
        <v>61</v>
      </c>
      <c r="E12" s="3" t="s">
        <v>82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x14ac:dyDescent="0.25">
      <c r="A13" s="5">
        <v>6</v>
      </c>
      <c r="B13" s="3">
        <v>3736</v>
      </c>
      <c r="C13" s="3" t="s">
        <v>83</v>
      </c>
      <c r="D13" s="3" t="s">
        <v>43</v>
      </c>
      <c r="E13" s="3" t="s">
        <v>54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x14ac:dyDescent="0.25">
      <c r="A14" s="5">
        <v>7</v>
      </c>
      <c r="B14" s="3">
        <v>3737</v>
      </c>
      <c r="C14" s="3" t="s">
        <v>84</v>
      </c>
      <c r="D14" s="3" t="s">
        <v>58</v>
      </c>
      <c r="E14" s="3" t="s">
        <v>85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x14ac:dyDescent="0.25">
      <c r="A15" s="5">
        <v>8</v>
      </c>
      <c r="B15" s="3">
        <v>3659</v>
      </c>
      <c r="C15" s="3" t="s">
        <v>68</v>
      </c>
      <c r="D15" s="3" t="s">
        <v>69</v>
      </c>
      <c r="E15" s="3" t="s">
        <v>86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x14ac:dyDescent="0.25">
      <c r="A16" s="5">
        <v>9</v>
      </c>
      <c r="B16" s="3">
        <v>3738</v>
      </c>
      <c r="C16" s="3" t="s">
        <v>87</v>
      </c>
      <c r="D16" s="3" t="s">
        <v>88</v>
      </c>
      <c r="E16" s="3" t="s">
        <v>51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x14ac:dyDescent="0.25">
      <c r="A17" s="5">
        <v>10</v>
      </c>
      <c r="B17" s="3">
        <v>3739</v>
      </c>
      <c r="C17" s="3" t="s">
        <v>63</v>
      </c>
      <c r="D17" s="3" t="s">
        <v>62</v>
      </c>
      <c r="E17" s="3" t="s">
        <v>46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s="5">
        <v>11</v>
      </c>
      <c r="B18" s="3">
        <v>3692</v>
      </c>
      <c r="C18" s="3" t="s">
        <v>89</v>
      </c>
      <c r="D18" s="3" t="s">
        <v>44</v>
      </c>
      <c r="E18" s="3" t="s">
        <v>51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25">
      <c r="A19" s="5">
        <v>12</v>
      </c>
      <c r="B19" s="3">
        <v>3740</v>
      </c>
      <c r="C19" s="3" t="s">
        <v>90</v>
      </c>
      <c r="D19" s="3" t="s">
        <v>67</v>
      </c>
      <c r="E19" s="3" t="s">
        <v>91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x14ac:dyDescent="0.25">
      <c r="A20" s="5">
        <v>13</v>
      </c>
      <c r="B20" s="3">
        <v>3834</v>
      </c>
      <c r="C20" s="3" t="s">
        <v>92</v>
      </c>
      <c r="D20" s="3" t="s">
        <v>43</v>
      </c>
      <c r="E20" s="3" t="s">
        <v>93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x14ac:dyDescent="0.25">
      <c r="A21" s="5">
        <v>14</v>
      </c>
      <c r="B21" s="3">
        <v>3835</v>
      </c>
      <c r="C21" s="3" t="s">
        <v>94</v>
      </c>
      <c r="D21" s="3" t="s">
        <v>55</v>
      </c>
      <c r="E21" s="3" t="s">
        <v>49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x14ac:dyDescent="0.25">
      <c r="A22" s="5">
        <v>15</v>
      </c>
      <c r="B22" s="3">
        <v>3741</v>
      </c>
      <c r="C22" s="3" t="s">
        <v>95</v>
      </c>
      <c r="D22" s="3" t="s">
        <v>65</v>
      </c>
      <c r="E22" s="3" t="s">
        <v>49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x14ac:dyDescent="0.25">
      <c r="A23" s="5">
        <v>16</v>
      </c>
      <c r="B23" s="3">
        <v>3743</v>
      </c>
      <c r="C23" s="3" t="s">
        <v>96</v>
      </c>
      <c r="D23" s="3" t="s">
        <v>48</v>
      </c>
      <c r="E23" s="3" t="s">
        <v>57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25">
      <c r="A24" s="5">
        <v>17</v>
      </c>
      <c r="B24" s="3">
        <v>3744</v>
      </c>
      <c r="C24" s="3" t="s">
        <v>97</v>
      </c>
      <c r="D24" s="3" t="s">
        <v>98</v>
      </c>
      <c r="E24" s="3" t="s">
        <v>99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x14ac:dyDescent="0.25">
      <c r="A25" s="5">
        <v>18</v>
      </c>
      <c r="B25" s="3">
        <v>3746</v>
      </c>
      <c r="C25" s="3" t="s">
        <v>100</v>
      </c>
      <c r="D25" s="3" t="s">
        <v>70</v>
      </c>
      <c r="E25" s="3" t="s">
        <v>101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x14ac:dyDescent="0.25">
      <c r="A26" s="5">
        <v>19</v>
      </c>
      <c r="B26" s="3">
        <v>3730</v>
      </c>
      <c r="C26" s="3" t="s">
        <v>102</v>
      </c>
      <c r="D26" s="3" t="s">
        <v>66</v>
      </c>
      <c r="E26" s="3" t="s">
        <v>53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x14ac:dyDescent="0.25">
      <c r="A27" s="5">
        <v>20</v>
      </c>
      <c r="B27" s="3">
        <v>3747</v>
      </c>
      <c r="C27" s="3" t="s">
        <v>103</v>
      </c>
      <c r="D27" s="3" t="s">
        <v>56</v>
      </c>
      <c r="E27" s="3" t="s">
        <v>49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x14ac:dyDescent="0.25">
      <c r="A28" s="5">
        <v>21</v>
      </c>
      <c r="B28" s="3">
        <v>3748</v>
      </c>
      <c r="C28" s="3" t="s">
        <v>104</v>
      </c>
      <c r="D28" s="3" t="s">
        <v>65</v>
      </c>
      <c r="E28" s="3" t="s">
        <v>105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x14ac:dyDescent="0.25">
      <c r="A29" s="5">
        <v>22</v>
      </c>
      <c r="B29" s="3">
        <v>3836</v>
      </c>
      <c r="C29" s="3" t="s">
        <v>52</v>
      </c>
      <c r="D29" s="3" t="s">
        <v>106</v>
      </c>
      <c r="E29" s="3" t="s">
        <v>107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x14ac:dyDescent="0.25">
      <c r="A30" s="5">
        <v>23</v>
      </c>
      <c r="B30" s="3">
        <v>3750</v>
      </c>
      <c r="C30" s="3" t="s">
        <v>108</v>
      </c>
      <c r="D30" s="3" t="s">
        <v>109</v>
      </c>
      <c r="E30" s="3" t="s">
        <v>110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x14ac:dyDescent="0.25">
      <c r="A31" s="5">
        <v>24</v>
      </c>
      <c r="B31" s="3">
        <v>3751</v>
      </c>
      <c r="C31" s="3" t="s">
        <v>111</v>
      </c>
      <c r="D31" s="3" t="s">
        <v>62</v>
      </c>
      <c r="E31" s="3" t="s">
        <v>60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x14ac:dyDescent="0.25">
      <c r="A32" s="5">
        <v>25</v>
      </c>
      <c r="B32" s="3">
        <v>3837</v>
      </c>
      <c r="C32" s="3" t="s">
        <v>112</v>
      </c>
      <c r="D32" s="3" t="s">
        <v>113</v>
      </c>
      <c r="E32" s="3" t="s">
        <v>114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25">
      <c r="A33" s="5">
        <v>26</v>
      </c>
      <c r="B33" s="3">
        <v>3752</v>
      </c>
      <c r="C33" s="3" t="s">
        <v>71</v>
      </c>
      <c r="D33" s="3" t="s">
        <v>58</v>
      </c>
      <c r="E33" s="3" t="s">
        <v>59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25">
      <c r="A34" s="5">
        <v>27</v>
      </c>
      <c r="B34" s="3"/>
      <c r="C34" s="3"/>
      <c r="D34" s="3"/>
      <c r="E34" s="3"/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25">
      <c r="A35" s="5">
        <v>28</v>
      </c>
      <c r="B35" s="3"/>
      <c r="C35" s="3"/>
      <c r="D35" s="3"/>
      <c r="E35" s="3"/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5">
      <c r="A36" s="5">
        <v>29</v>
      </c>
      <c r="B36" s="3"/>
      <c r="C36" s="3"/>
      <c r="D36" s="3"/>
      <c r="E36" s="3"/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x14ac:dyDescent="0.25">
      <c r="A37" s="5">
        <v>30</v>
      </c>
      <c r="B37" s="3"/>
      <c r="C37" s="3"/>
      <c r="D37" s="3"/>
      <c r="E37" s="3"/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x14ac:dyDescent="0.25">
      <c r="A38" s="5">
        <v>31</v>
      </c>
      <c r="B38" s="3"/>
      <c r="C38" s="3"/>
      <c r="D38" s="3"/>
      <c r="E38" s="3"/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x14ac:dyDescent="0.25">
      <c r="A39" s="5">
        <v>32</v>
      </c>
      <c r="B39" s="3"/>
      <c r="C39" s="3"/>
      <c r="D39" s="3"/>
      <c r="E39" s="3"/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x14ac:dyDescent="0.25">
      <c r="A40" s="5">
        <v>33</v>
      </c>
      <c r="B40" s="3"/>
      <c r="C40" s="3"/>
      <c r="D40" s="3"/>
      <c r="E40" s="3"/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x14ac:dyDescent="0.25">
      <c r="A41" s="5">
        <v>34</v>
      </c>
      <c r="B41" s="3"/>
      <c r="C41" s="3"/>
      <c r="D41" s="3"/>
      <c r="E41" s="3"/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</row>
    <row r="42" spans="1:11" x14ac:dyDescent="0.25">
      <c r="A42" s="5">
        <v>35</v>
      </c>
      <c r="B42" s="3"/>
      <c r="C42" s="3"/>
      <c r="D42" s="3"/>
      <c r="E42" s="3"/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ht="15.75" thickBot="1" x14ac:dyDescent="0.3">
      <c r="A43" s="6">
        <v>36</v>
      </c>
      <c r="B43" s="7"/>
      <c r="C43" s="7"/>
      <c r="D43" s="7"/>
      <c r="E43" s="7"/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</sheetData>
  <sheetProtection algorithmName="SHA-512" hashValue="6YZk3+M73hxRpo9mi2mGcLL1LaX5ROrhfTik8nQaCyLQJijg7t0juA6kqoYIXm+JulQsJm+d69ZcZOyZyAFaxg==" saltValue="IcgJukDBjvZzcAILam8jAw==" spinCount="100000" sheet="1" objects="1" scenarios="1"/>
  <customSheetViews>
    <customSheetView guid="{3B6C6241-C9D7-4761-8630-3B64EC4C78F4}" scale="85" showPageBreaks="1" printArea="1" view="pageBreakPreview">
      <selection activeCell="M6" sqref="M6"/>
      <pageMargins left="0.25" right="0.25" top="0.75" bottom="0.75" header="0.3" footer="0.3"/>
      <pageSetup paperSize="9" scale="63" orientation="portrait" r:id="rId1"/>
    </customSheetView>
  </customSheetViews>
  <mergeCells count="11">
    <mergeCell ref="G6:G7"/>
    <mergeCell ref="H6:K6"/>
    <mergeCell ref="A1:K1"/>
    <mergeCell ref="A3:B3"/>
    <mergeCell ref="A4:B4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63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ааа">
          <x14:formula1>
            <xm:f>Лист1!$A$1:$A$15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F8" sqref="F8"/>
    </sheetView>
  </sheetViews>
  <sheetFormatPr defaultRowHeight="15" x14ac:dyDescent="0.25"/>
  <cols>
    <col min="1" max="1" width="15.42578125" bestFit="1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58"/>
  <sheetViews>
    <sheetView topLeftCell="A37" zoomScale="130" zoomScaleNormal="130" workbookViewId="0">
      <selection activeCell="AD52" sqref="AD52:AE52"/>
    </sheetView>
  </sheetViews>
  <sheetFormatPr defaultColWidth="1.7109375" defaultRowHeight="9.9499999999999993" customHeight="1" x14ac:dyDescent="0.25"/>
  <cols>
    <col min="1" max="1" width="2.7109375" style="12" bestFit="1" customWidth="1"/>
    <col min="2" max="16384" width="1.7109375" style="12"/>
  </cols>
  <sheetData>
    <row r="2" spans="1:56" ht="9.9499999999999993" customHeight="1" x14ac:dyDescent="0.25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</row>
    <row r="3" spans="1:56" ht="9.9499999999999993" customHeight="1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</row>
    <row r="5" spans="1:56" ht="9.9499999999999993" customHeight="1" x14ac:dyDescent="0.25">
      <c r="A5" s="91" t="s">
        <v>14</v>
      </c>
      <c r="B5" s="91"/>
      <c r="C5" s="91"/>
      <c r="D5" s="91"/>
      <c r="E5" s="91"/>
      <c r="F5" s="91"/>
      <c r="H5" s="91">
        <f>Отчет!C3</f>
        <v>313</v>
      </c>
      <c r="I5" s="91"/>
      <c r="J5" s="91"/>
      <c r="K5" s="91"/>
      <c r="L5" s="91"/>
    </row>
    <row r="6" spans="1:56" ht="9.9499999999999993" customHeight="1" x14ac:dyDescent="0.25">
      <c r="A6" s="91"/>
      <c r="B6" s="91"/>
      <c r="C6" s="91"/>
      <c r="D6" s="91"/>
      <c r="E6" s="91"/>
      <c r="F6" s="91"/>
      <c r="H6" s="91"/>
      <c r="I6" s="91"/>
      <c r="J6" s="91"/>
      <c r="K6" s="91"/>
      <c r="L6" s="91"/>
    </row>
    <row r="8" spans="1:56" ht="9.9499999999999993" customHeight="1" x14ac:dyDescent="0.25">
      <c r="A8" s="91" t="s">
        <v>15</v>
      </c>
      <c r="B8" s="91"/>
      <c r="C8" s="91"/>
      <c r="D8" s="91"/>
      <c r="E8" s="91"/>
      <c r="F8" s="91"/>
      <c r="G8" s="91"/>
      <c r="H8" s="91"/>
      <c r="I8" s="91"/>
      <c r="J8" s="91"/>
      <c r="L8" s="91" t="str">
        <f>Отчет!C4</f>
        <v>Октябрь</v>
      </c>
      <c r="M8" s="91"/>
      <c r="N8" s="91"/>
      <c r="O8" s="91"/>
      <c r="P8" s="91"/>
      <c r="Q8" s="91"/>
      <c r="R8" s="91"/>
      <c r="AA8" s="89" t="s">
        <v>16</v>
      </c>
      <c r="AB8" s="89"/>
      <c r="AC8" s="89"/>
      <c r="AD8" s="89"/>
      <c r="AE8" s="89"/>
      <c r="AF8" s="85" t="s">
        <v>17</v>
      </c>
      <c r="AG8" s="85"/>
      <c r="AH8" s="85"/>
      <c r="AI8" s="85"/>
      <c r="AJ8" s="85"/>
      <c r="AK8" s="14"/>
      <c r="AL8" s="72" t="s">
        <v>7</v>
      </c>
      <c r="AM8" s="72"/>
      <c r="AN8" s="72"/>
      <c r="AO8" s="72"/>
      <c r="AP8" s="72"/>
      <c r="AQ8" s="72"/>
      <c r="AR8" s="72"/>
      <c r="AS8" s="72"/>
      <c r="AU8" s="85" t="s">
        <v>19</v>
      </c>
      <c r="AV8" s="85"/>
      <c r="AW8" s="85"/>
      <c r="AX8" s="85"/>
      <c r="AY8" s="85" t="s">
        <v>18</v>
      </c>
      <c r="AZ8" s="85"/>
      <c r="BA8" s="85"/>
      <c r="BB8" s="85"/>
      <c r="BC8" s="85"/>
    </row>
    <row r="9" spans="1:56" ht="9.75" customHeight="1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L9" s="91"/>
      <c r="M9" s="91"/>
      <c r="N9" s="91"/>
      <c r="O9" s="91"/>
      <c r="P9" s="91"/>
      <c r="Q9" s="91"/>
      <c r="R9" s="91"/>
      <c r="AA9" s="89"/>
      <c r="AB9" s="89"/>
      <c r="AC9" s="89"/>
      <c r="AD9" s="89"/>
      <c r="AE9" s="89"/>
      <c r="AF9" s="85"/>
      <c r="AG9" s="85"/>
      <c r="AH9" s="85"/>
      <c r="AI9" s="85"/>
      <c r="AJ9" s="85"/>
      <c r="AK9" s="14"/>
      <c r="AL9" s="72"/>
      <c r="AM9" s="72"/>
      <c r="AN9" s="72"/>
      <c r="AO9" s="72"/>
      <c r="AP9" s="72"/>
      <c r="AQ9" s="72"/>
      <c r="AR9" s="72"/>
      <c r="AS9" s="72"/>
      <c r="AU9" s="85"/>
      <c r="AV9" s="85"/>
      <c r="AW9" s="85"/>
      <c r="AX9" s="85"/>
      <c r="AY9" s="85"/>
      <c r="AZ9" s="85"/>
      <c r="BA9" s="85"/>
      <c r="BB9" s="85"/>
      <c r="BC9" s="85"/>
    </row>
    <row r="10" spans="1:56" ht="15" customHeight="1" x14ac:dyDescent="0.25">
      <c r="AA10" s="89"/>
      <c r="AB10" s="89"/>
      <c r="AC10" s="89"/>
      <c r="AD10" s="89"/>
      <c r="AE10" s="89"/>
      <c r="AF10" s="85"/>
      <c r="AG10" s="85"/>
      <c r="AH10" s="85"/>
      <c r="AI10" s="85"/>
      <c r="AJ10" s="85"/>
      <c r="AK10" s="14"/>
      <c r="AL10" s="88">
        <v>5</v>
      </c>
      <c r="AM10" s="88"/>
      <c r="AN10" s="88">
        <v>4</v>
      </c>
      <c r="AO10" s="88"/>
      <c r="AP10" s="88">
        <v>3</v>
      </c>
      <c r="AQ10" s="88"/>
      <c r="AR10" s="88">
        <v>2</v>
      </c>
      <c r="AS10" s="88"/>
      <c r="AU10" s="85"/>
      <c r="AV10" s="85"/>
      <c r="AW10" s="85"/>
      <c r="AX10" s="85"/>
      <c r="AY10" s="85"/>
      <c r="AZ10" s="85"/>
      <c r="BA10" s="85"/>
      <c r="BB10" s="85"/>
      <c r="BC10" s="85"/>
    </row>
    <row r="11" spans="1:56" ht="9.9499999999999993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21" customFormat="1" ht="15" customHeight="1" x14ac:dyDescent="0.25">
      <c r="A12" s="19">
        <v>1</v>
      </c>
      <c r="B12" s="79" t="str">
        <f>IF(Отчет!C8=0,"---------",Отчет!C8)</f>
        <v>Абсаликова</v>
      </c>
      <c r="C12" s="79"/>
      <c r="D12" s="79"/>
      <c r="E12" s="79"/>
      <c r="F12" s="79"/>
      <c r="G12" s="79"/>
      <c r="H12" s="79"/>
      <c r="I12" s="79"/>
      <c r="J12" s="79"/>
      <c r="K12" s="79"/>
      <c r="L12" s="19"/>
      <c r="M12" s="79" t="str">
        <f>IF(Отчет!D8=0,"---------",Отчет!D8)</f>
        <v>Регина</v>
      </c>
      <c r="N12" s="79"/>
      <c r="O12" s="79"/>
      <c r="P12" s="79"/>
      <c r="Q12" s="79"/>
      <c r="R12" s="79"/>
      <c r="S12" s="79"/>
      <c r="T12" s="19"/>
      <c r="U12" s="79" t="str">
        <f>IF(Отчет!E8=0,"---------",Отчет!E8)</f>
        <v>Ригмановна</v>
      </c>
      <c r="V12" s="79"/>
      <c r="W12" s="79"/>
      <c r="X12" s="79"/>
      <c r="Y12" s="79"/>
      <c r="Z12" s="79"/>
      <c r="AA12" s="79"/>
      <c r="AB12" s="79"/>
      <c r="AC12" s="19"/>
      <c r="AD12" s="79">
        <f>IF(Отчет!F8=0,0,Отчет!F8)</f>
        <v>0</v>
      </c>
      <c r="AE12" s="79"/>
      <c r="AF12" s="19"/>
      <c r="AG12" s="19"/>
      <c r="AH12" s="79">
        <f>IF(Отчет!G8=0,0,Отчет!G8)</f>
        <v>0</v>
      </c>
      <c r="AI12" s="79"/>
      <c r="AJ12" s="79"/>
      <c r="AK12" s="20"/>
      <c r="AL12" s="79">
        <f>Отчет!H8</f>
        <v>0</v>
      </c>
      <c r="AM12" s="79"/>
      <c r="AN12" s="79">
        <f>Отчет!I8</f>
        <v>0</v>
      </c>
      <c r="AO12" s="79"/>
      <c r="AP12" s="79">
        <f>Отчет!J8</f>
        <v>0</v>
      </c>
      <c r="AQ12" s="79"/>
      <c r="AR12" s="79">
        <f>Отчет!K8</f>
        <v>0</v>
      </c>
      <c r="AS12" s="79"/>
      <c r="AT12" s="19"/>
      <c r="AU12" s="81">
        <f>IF(Отчет!C8=0,0,IFERROR((AL12*5+AN12*4+AP12*3+AR12*2)/(AL12+AN12+AP12+AR12),0))</f>
        <v>0</v>
      </c>
      <c r="AV12" s="81"/>
      <c r="AW12" s="81"/>
      <c r="AX12" s="81"/>
      <c r="AY12" s="19"/>
      <c r="AZ12" s="81">
        <f>AU12-AH12*0.05</f>
        <v>0</v>
      </c>
      <c r="BA12" s="81"/>
      <c r="BB12" s="81"/>
      <c r="BC12" s="81"/>
      <c r="BD12" s="19"/>
    </row>
    <row r="13" spans="1:56" s="23" customFormat="1" ht="15" customHeight="1" x14ac:dyDescent="0.25">
      <c r="A13" s="22">
        <v>2</v>
      </c>
      <c r="B13" s="80" t="str">
        <f>IF(Отчет!C9=0,"---------",Отчет!C9)</f>
        <v>Бернацкая</v>
      </c>
      <c r="C13" s="80"/>
      <c r="D13" s="80"/>
      <c r="E13" s="80"/>
      <c r="F13" s="80"/>
      <c r="G13" s="80"/>
      <c r="H13" s="80"/>
      <c r="I13" s="80"/>
      <c r="J13" s="80"/>
      <c r="K13" s="80"/>
      <c r="L13" s="22"/>
      <c r="M13" s="80" t="str">
        <f>IF(Отчет!D9=0,"---------",Отчет!D9)</f>
        <v>Диана</v>
      </c>
      <c r="N13" s="80"/>
      <c r="O13" s="80"/>
      <c r="P13" s="80"/>
      <c r="Q13" s="80"/>
      <c r="R13" s="80"/>
      <c r="S13" s="80"/>
      <c r="T13" s="22"/>
      <c r="U13" s="80" t="str">
        <f>IF(Отчет!E9=0,"---------",Отчет!E9)</f>
        <v>Олеговна</v>
      </c>
      <c r="V13" s="80"/>
      <c r="W13" s="80"/>
      <c r="X13" s="80"/>
      <c r="Y13" s="80"/>
      <c r="Z13" s="80"/>
      <c r="AA13" s="80"/>
      <c r="AB13" s="80"/>
      <c r="AC13" s="22"/>
      <c r="AD13" s="80">
        <f>IF(Отчет!F9=0,0,Отчет!F9)</f>
        <v>0</v>
      </c>
      <c r="AE13" s="80"/>
      <c r="AF13" s="22"/>
      <c r="AG13" s="22"/>
      <c r="AH13" s="80">
        <f>IF(Отчет!G9=0,0,Отчет!G9)</f>
        <v>0</v>
      </c>
      <c r="AI13" s="80"/>
      <c r="AJ13" s="80"/>
      <c r="AK13" s="22"/>
      <c r="AL13" s="80">
        <f>Отчет!H9</f>
        <v>0</v>
      </c>
      <c r="AM13" s="80"/>
      <c r="AN13" s="80">
        <f>Отчет!I9</f>
        <v>0</v>
      </c>
      <c r="AO13" s="80"/>
      <c r="AP13" s="80">
        <f>Отчет!J9</f>
        <v>0</v>
      </c>
      <c r="AQ13" s="80"/>
      <c r="AR13" s="80">
        <f>Отчет!K9</f>
        <v>0</v>
      </c>
      <c r="AS13" s="80"/>
      <c r="AT13" s="22"/>
      <c r="AU13" s="81">
        <f>IF(Отчет!C9=0,0,IFERROR((AL13*5+AN13*4+AP13*3+AR13*2)/(AL13+AN13+AP13+AR13),0))</f>
        <v>0</v>
      </c>
      <c r="AV13" s="81"/>
      <c r="AW13" s="81"/>
      <c r="AX13" s="81"/>
      <c r="AY13" s="22"/>
      <c r="AZ13" s="82">
        <f t="shared" ref="AZ13:AZ46" si="0">AU13-AH13*0.05</f>
        <v>0</v>
      </c>
      <c r="BA13" s="82"/>
      <c r="BB13" s="82"/>
      <c r="BC13" s="82"/>
      <c r="BD13" s="22"/>
    </row>
    <row r="14" spans="1:56" s="21" customFormat="1" ht="15" customHeight="1" x14ac:dyDescent="0.25">
      <c r="A14" s="19">
        <v>3</v>
      </c>
      <c r="B14" s="79" t="str">
        <f>IF(Отчет!C10=0,"---------",Отчет!C10)</f>
        <v>Гусейнова</v>
      </c>
      <c r="C14" s="79"/>
      <c r="D14" s="79"/>
      <c r="E14" s="79"/>
      <c r="F14" s="79"/>
      <c r="G14" s="79"/>
      <c r="H14" s="79"/>
      <c r="I14" s="79"/>
      <c r="J14" s="79"/>
      <c r="K14" s="79"/>
      <c r="L14" s="19"/>
      <c r="M14" s="79" t="str">
        <f>IF(Отчет!D10=0,"---------",Отчет!D10)</f>
        <v>Лейла</v>
      </c>
      <c r="N14" s="79"/>
      <c r="O14" s="79"/>
      <c r="P14" s="79"/>
      <c r="Q14" s="79"/>
      <c r="R14" s="79"/>
      <c r="S14" s="79"/>
      <c r="T14" s="19"/>
      <c r="U14" s="79" t="str">
        <f>IF(Отчет!E10=0,"---------",Отчет!E10)</f>
        <v>Расимовна</v>
      </c>
      <c r="V14" s="79"/>
      <c r="W14" s="79"/>
      <c r="X14" s="79"/>
      <c r="Y14" s="79"/>
      <c r="Z14" s="79"/>
      <c r="AA14" s="79"/>
      <c r="AB14" s="79"/>
      <c r="AC14" s="19"/>
      <c r="AD14" s="79">
        <f>IF(Отчет!F10=0,0,Отчет!F10)</f>
        <v>0</v>
      </c>
      <c r="AE14" s="79"/>
      <c r="AF14" s="19"/>
      <c r="AG14" s="19"/>
      <c r="AH14" s="79">
        <f>IF(Отчет!G10=0,0,Отчет!G10)</f>
        <v>0</v>
      </c>
      <c r="AI14" s="79"/>
      <c r="AJ14" s="79"/>
      <c r="AK14" s="19"/>
      <c r="AL14" s="79">
        <f>Отчет!H10</f>
        <v>0</v>
      </c>
      <c r="AM14" s="79"/>
      <c r="AN14" s="79">
        <f>Отчет!I10</f>
        <v>0</v>
      </c>
      <c r="AO14" s="79"/>
      <c r="AP14" s="79">
        <f>Отчет!J10</f>
        <v>0</v>
      </c>
      <c r="AQ14" s="79"/>
      <c r="AR14" s="79">
        <f>Отчет!K10</f>
        <v>0</v>
      </c>
      <c r="AS14" s="79"/>
      <c r="AT14" s="19"/>
      <c r="AU14" s="81">
        <f>IF(Отчет!C10=0,0,IFERROR((AL14*5+AN14*4+AP14*3+AR14*2)/(AL14+AN14+AP14+AR14),0))</f>
        <v>0</v>
      </c>
      <c r="AV14" s="81"/>
      <c r="AW14" s="81"/>
      <c r="AX14" s="81"/>
      <c r="AY14" s="19"/>
      <c r="AZ14" s="81">
        <f t="shared" si="0"/>
        <v>0</v>
      </c>
      <c r="BA14" s="81"/>
      <c r="BB14" s="81"/>
      <c r="BC14" s="81"/>
      <c r="BD14" s="19"/>
    </row>
    <row r="15" spans="1:56" s="23" customFormat="1" ht="15" customHeight="1" x14ac:dyDescent="0.25">
      <c r="A15" s="22">
        <v>4</v>
      </c>
      <c r="B15" s="80" t="str">
        <f>IF(Отчет!C11=0,"---------",Отчет!C11)</f>
        <v>Галимова</v>
      </c>
      <c r="C15" s="80"/>
      <c r="D15" s="80"/>
      <c r="E15" s="80"/>
      <c r="F15" s="80"/>
      <c r="G15" s="80"/>
      <c r="H15" s="80"/>
      <c r="I15" s="80"/>
      <c r="J15" s="80"/>
      <c r="K15" s="80"/>
      <c r="L15" s="22"/>
      <c r="M15" s="80" t="str">
        <f>IF(Отчет!D11=0,"---------",Отчет!D11)</f>
        <v>Диана</v>
      </c>
      <c r="N15" s="80"/>
      <c r="O15" s="80"/>
      <c r="P15" s="80"/>
      <c r="Q15" s="80"/>
      <c r="R15" s="80"/>
      <c r="S15" s="80"/>
      <c r="T15" s="22"/>
      <c r="U15" s="80" t="str">
        <f>IF(Отчет!E11=0,"---------",Отчет!E11)</f>
        <v>Илюсовна</v>
      </c>
      <c r="V15" s="80"/>
      <c r="W15" s="80"/>
      <c r="X15" s="80"/>
      <c r="Y15" s="80"/>
      <c r="Z15" s="80"/>
      <c r="AA15" s="80"/>
      <c r="AB15" s="80"/>
      <c r="AC15" s="22"/>
      <c r="AD15" s="80">
        <f>IF(Отчет!F11=0,0,Отчет!F11)</f>
        <v>0</v>
      </c>
      <c r="AE15" s="80"/>
      <c r="AF15" s="22"/>
      <c r="AG15" s="22"/>
      <c r="AH15" s="80">
        <f>IF(Отчет!G11=0,0,Отчет!G11)</f>
        <v>0</v>
      </c>
      <c r="AI15" s="80"/>
      <c r="AJ15" s="80"/>
      <c r="AK15" s="22"/>
      <c r="AL15" s="80">
        <f>Отчет!H11</f>
        <v>0</v>
      </c>
      <c r="AM15" s="80"/>
      <c r="AN15" s="80">
        <f>Отчет!I11</f>
        <v>0</v>
      </c>
      <c r="AO15" s="80"/>
      <c r="AP15" s="80">
        <f>Отчет!J11</f>
        <v>0</v>
      </c>
      <c r="AQ15" s="80"/>
      <c r="AR15" s="80">
        <f>Отчет!K11</f>
        <v>0</v>
      </c>
      <c r="AS15" s="80"/>
      <c r="AT15" s="22"/>
      <c r="AU15" s="81">
        <f>IF(Отчет!C11=0,0,IFERROR((AL15*5+AN15*4+AP15*3+AR15*2)/(AL15+AN15+AP15+AR15),0))</f>
        <v>0</v>
      </c>
      <c r="AV15" s="81"/>
      <c r="AW15" s="81"/>
      <c r="AX15" s="81"/>
      <c r="AY15" s="22"/>
      <c r="AZ15" s="82">
        <f t="shared" si="0"/>
        <v>0</v>
      </c>
      <c r="BA15" s="82"/>
      <c r="BB15" s="82"/>
      <c r="BC15" s="82"/>
      <c r="BD15" s="22"/>
    </row>
    <row r="16" spans="1:56" s="18" customFormat="1" ht="15" customHeight="1" x14ac:dyDescent="0.25">
      <c r="A16" s="17">
        <v>5</v>
      </c>
      <c r="B16" s="79" t="str">
        <f>IF(Отчет!C12=0,"---------",Отчет!C12)</f>
        <v>Диникеева</v>
      </c>
      <c r="C16" s="79"/>
      <c r="D16" s="79"/>
      <c r="E16" s="79"/>
      <c r="F16" s="79"/>
      <c r="G16" s="79"/>
      <c r="H16" s="79"/>
      <c r="I16" s="79"/>
      <c r="J16" s="79"/>
      <c r="K16" s="79"/>
      <c r="L16" s="17"/>
      <c r="M16" s="79" t="str">
        <f>IF(Отчет!D12=0,"---------",Отчет!D12)</f>
        <v>Анжелика</v>
      </c>
      <c r="N16" s="79"/>
      <c r="O16" s="79"/>
      <c r="P16" s="79"/>
      <c r="Q16" s="79"/>
      <c r="R16" s="79"/>
      <c r="S16" s="79"/>
      <c r="T16" s="17"/>
      <c r="U16" s="79" t="str">
        <f>IF(Отчет!E12=0,"---------",Отчет!E12)</f>
        <v>Алмазовна</v>
      </c>
      <c r="V16" s="79"/>
      <c r="W16" s="79"/>
      <c r="X16" s="79"/>
      <c r="Y16" s="79"/>
      <c r="Z16" s="79"/>
      <c r="AA16" s="79"/>
      <c r="AB16" s="79"/>
      <c r="AC16" s="17"/>
      <c r="AD16" s="79">
        <f>IF(Отчет!F12=0,0,Отчет!F12)</f>
        <v>0</v>
      </c>
      <c r="AE16" s="79"/>
      <c r="AF16" s="17"/>
      <c r="AG16" s="17"/>
      <c r="AH16" s="79">
        <f>IF(Отчет!G12=0,0,Отчет!G12)</f>
        <v>0</v>
      </c>
      <c r="AI16" s="79"/>
      <c r="AJ16" s="79"/>
      <c r="AK16" s="17"/>
      <c r="AL16" s="87">
        <f>Отчет!H12</f>
        <v>0</v>
      </c>
      <c r="AM16" s="87"/>
      <c r="AN16" s="87">
        <f>Отчет!I12</f>
        <v>0</v>
      </c>
      <c r="AO16" s="87"/>
      <c r="AP16" s="87">
        <f>Отчет!J12</f>
        <v>0</v>
      </c>
      <c r="AQ16" s="87"/>
      <c r="AR16" s="87">
        <f>Отчет!K12</f>
        <v>0</v>
      </c>
      <c r="AS16" s="87"/>
      <c r="AT16" s="17"/>
      <c r="AU16" s="81">
        <f>IF(Отчет!C12=0,0,IFERROR((AL16*5+AN16*4+AP16*3+AR16*2)/(AL16+AN16+AP16+AR16),0))</f>
        <v>0</v>
      </c>
      <c r="AV16" s="81"/>
      <c r="AW16" s="81"/>
      <c r="AX16" s="81"/>
      <c r="AY16" s="17"/>
      <c r="AZ16" s="84">
        <f t="shared" si="0"/>
        <v>0</v>
      </c>
      <c r="BA16" s="84"/>
      <c r="BB16" s="84"/>
      <c r="BC16" s="84"/>
      <c r="BD16" s="17"/>
    </row>
    <row r="17" spans="1:56" s="23" customFormat="1" ht="15" customHeight="1" x14ac:dyDescent="0.25">
      <c r="A17" s="22">
        <v>6</v>
      </c>
      <c r="B17" s="80" t="str">
        <f>IF(Отчет!C13=0,"---------",Отчет!C13)</f>
        <v>Зарипова</v>
      </c>
      <c r="C17" s="80"/>
      <c r="D17" s="80"/>
      <c r="E17" s="80"/>
      <c r="F17" s="80"/>
      <c r="G17" s="80"/>
      <c r="H17" s="80"/>
      <c r="I17" s="80"/>
      <c r="J17" s="80"/>
      <c r="K17" s="80"/>
      <c r="L17" s="22"/>
      <c r="M17" s="80" t="str">
        <f>IF(Отчет!D13=0,"---------",Отчет!D13)</f>
        <v>Алсу</v>
      </c>
      <c r="N17" s="80"/>
      <c r="O17" s="80"/>
      <c r="P17" s="80"/>
      <c r="Q17" s="80"/>
      <c r="R17" s="80"/>
      <c r="S17" s="80"/>
      <c r="T17" s="22"/>
      <c r="U17" s="80" t="str">
        <f>IF(Отчет!E13=0,"---------",Отчет!E13)</f>
        <v>Салаватовна</v>
      </c>
      <c r="V17" s="80"/>
      <c r="W17" s="80"/>
      <c r="X17" s="80"/>
      <c r="Y17" s="80"/>
      <c r="Z17" s="80"/>
      <c r="AA17" s="80"/>
      <c r="AB17" s="80"/>
      <c r="AC17" s="22"/>
      <c r="AD17" s="80">
        <f>IF(Отчет!F13=0,0,Отчет!F13)</f>
        <v>0</v>
      </c>
      <c r="AE17" s="80"/>
      <c r="AF17" s="22"/>
      <c r="AG17" s="22"/>
      <c r="AH17" s="80">
        <f>IF(Отчет!G13=0,0,Отчет!G13)</f>
        <v>0</v>
      </c>
      <c r="AI17" s="80"/>
      <c r="AJ17" s="80"/>
      <c r="AK17" s="22"/>
      <c r="AL17" s="80">
        <f>Отчет!H13</f>
        <v>0</v>
      </c>
      <c r="AM17" s="80"/>
      <c r="AN17" s="80">
        <f>Отчет!I13</f>
        <v>0</v>
      </c>
      <c r="AO17" s="80"/>
      <c r="AP17" s="80">
        <f>Отчет!J13</f>
        <v>0</v>
      </c>
      <c r="AQ17" s="80"/>
      <c r="AR17" s="80">
        <f>Отчет!K13</f>
        <v>0</v>
      </c>
      <c r="AS17" s="80"/>
      <c r="AT17" s="22"/>
      <c r="AU17" s="81">
        <f>IF(Отчет!C13=0,0,IFERROR((AL17*5+AN17*4+AP17*3+AR17*2)/(AL17+AN17+AP17+AR17),0))</f>
        <v>0</v>
      </c>
      <c r="AV17" s="81"/>
      <c r="AW17" s="81"/>
      <c r="AX17" s="81"/>
      <c r="AY17" s="22"/>
      <c r="AZ17" s="82">
        <f t="shared" si="0"/>
        <v>0</v>
      </c>
      <c r="BA17" s="82"/>
      <c r="BB17" s="82"/>
      <c r="BC17" s="82"/>
      <c r="BD17" s="22"/>
    </row>
    <row r="18" spans="1:56" s="21" customFormat="1" ht="15" customHeight="1" x14ac:dyDescent="0.25">
      <c r="A18" s="19">
        <v>7</v>
      </c>
      <c r="B18" s="79" t="str">
        <f>IF(Отчет!C14=0,"---------",Отчет!C14)</f>
        <v>Зиятдинова</v>
      </c>
      <c r="C18" s="79"/>
      <c r="D18" s="79"/>
      <c r="E18" s="79"/>
      <c r="F18" s="79"/>
      <c r="G18" s="79"/>
      <c r="H18" s="79"/>
      <c r="I18" s="79"/>
      <c r="J18" s="79"/>
      <c r="K18" s="79"/>
      <c r="L18" s="19"/>
      <c r="M18" s="79" t="str">
        <f>IF(Отчет!D14=0,"---------",Отчет!D14)</f>
        <v>Айгуль</v>
      </c>
      <c r="N18" s="79"/>
      <c r="O18" s="79"/>
      <c r="P18" s="79"/>
      <c r="Q18" s="79"/>
      <c r="R18" s="79"/>
      <c r="S18" s="79"/>
      <c r="T18" s="19"/>
      <c r="U18" s="79" t="str">
        <f>IF(Отчет!E14=0,"---------",Отчет!E14)</f>
        <v>Альфисовна</v>
      </c>
      <c r="V18" s="79"/>
      <c r="W18" s="79"/>
      <c r="X18" s="79"/>
      <c r="Y18" s="79"/>
      <c r="Z18" s="79"/>
      <c r="AA18" s="79"/>
      <c r="AB18" s="79"/>
      <c r="AC18" s="19"/>
      <c r="AD18" s="79">
        <f>IF(Отчет!F14=0,0,Отчет!F14)</f>
        <v>0</v>
      </c>
      <c r="AE18" s="79"/>
      <c r="AF18" s="19"/>
      <c r="AG18" s="19"/>
      <c r="AH18" s="79">
        <f>IF(Отчет!G14=0,0,Отчет!G14)</f>
        <v>0</v>
      </c>
      <c r="AI18" s="79"/>
      <c r="AJ18" s="79"/>
      <c r="AK18" s="19"/>
      <c r="AL18" s="79">
        <f>Отчет!H14</f>
        <v>0</v>
      </c>
      <c r="AM18" s="79"/>
      <c r="AN18" s="79">
        <f>Отчет!I14</f>
        <v>0</v>
      </c>
      <c r="AO18" s="79"/>
      <c r="AP18" s="79">
        <f>Отчет!J14</f>
        <v>0</v>
      </c>
      <c r="AQ18" s="79"/>
      <c r="AR18" s="79">
        <f>Отчет!K14</f>
        <v>0</v>
      </c>
      <c r="AS18" s="79"/>
      <c r="AT18" s="19"/>
      <c r="AU18" s="81">
        <f>IF(Отчет!C14=0,0,IFERROR((AL18*5+AN18*4+AP18*3+AR18*2)/(AL18+AN18+AP18+AR18),0))</f>
        <v>0</v>
      </c>
      <c r="AV18" s="81"/>
      <c r="AW18" s="81"/>
      <c r="AX18" s="81"/>
      <c r="AY18" s="19"/>
      <c r="AZ18" s="81">
        <f t="shared" si="0"/>
        <v>0</v>
      </c>
      <c r="BA18" s="81"/>
      <c r="BB18" s="81"/>
      <c r="BC18" s="81"/>
      <c r="BD18" s="19"/>
    </row>
    <row r="19" spans="1:56" s="23" customFormat="1" ht="15" customHeight="1" x14ac:dyDescent="0.25">
      <c r="A19" s="22">
        <v>8</v>
      </c>
      <c r="B19" s="80" t="str">
        <f>IF(Отчет!C15=0,"---------",Отчет!C15)</f>
        <v>Исмагилова</v>
      </c>
      <c r="C19" s="80"/>
      <c r="D19" s="80"/>
      <c r="E19" s="80"/>
      <c r="F19" s="80"/>
      <c r="G19" s="80"/>
      <c r="H19" s="80"/>
      <c r="I19" s="80"/>
      <c r="J19" s="80"/>
      <c r="K19" s="80"/>
      <c r="L19" s="22"/>
      <c r="M19" s="80" t="str">
        <f>IF(Отчет!D15=0,"---------",Отчет!D15)</f>
        <v>Альбина</v>
      </c>
      <c r="N19" s="80"/>
      <c r="O19" s="80"/>
      <c r="P19" s="80"/>
      <c r="Q19" s="80"/>
      <c r="R19" s="80"/>
      <c r="S19" s="80"/>
      <c r="T19" s="22"/>
      <c r="U19" s="80" t="str">
        <f>IF(Отчет!E15=0,"---------",Отчет!E15)</f>
        <v>Рамисовна</v>
      </c>
      <c r="V19" s="80"/>
      <c r="W19" s="80"/>
      <c r="X19" s="80"/>
      <c r="Y19" s="80"/>
      <c r="Z19" s="80"/>
      <c r="AA19" s="80"/>
      <c r="AB19" s="80"/>
      <c r="AC19" s="22"/>
      <c r="AD19" s="80">
        <f>IF(Отчет!F15=0,0,Отчет!F15)</f>
        <v>0</v>
      </c>
      <c r="AE19" s="80"/>
      <c r="AF19" s="22"/>
      <c r="AG19" s="22"/>
      <c r="AH19" s="80">
        <f>IF(Отчет!G15=0,0,Отчет!G15)</f>
        <v>0</v>
      </c>
      <c r="AI19" s="80"/>
      <c r="AJ19" s="80"/>
      <c r="AK19" s="22"/>
      <c r="AL19" s="80">
        <f>Отчет!H15</f>
        <v>0</v>
      </c>
      <c r="AM19" s="80"/>
      <c r="AN19" s="80">
        <f>Отчет!I15</f>
        <v>0</v>
      </c>
      <c r="AO19" s="80"/>
      <c r="AP19" s="80">
        <f>Отчет!J15</f>
        <v>0</v>
      </c>
      <c r="AQ19" s="80"/>
      <c r="AR19" s="80">
        <f>Отчет!K15</f>
        <v>0</v>
      </c>
      <c r="AS19" s="80"/>
      <c r="AT19" s="22"/>
      <c r="AU19" s="81">
        <f>IF(Отчет!C15=0,0,IFERROR((AL19*5+AN19*4+AP19*3+AR19*2)/(AL19+AN19+AP19+AR19),0))</f>
        <v>0</v>
      </c>
      <c r="AV19" s="81"/>
      <c r="AW19" s="81"/>
      <c r="AX19" s="81"/>
      <c r="AY19" s="22"/>
      <c r="AZ19" s="82">
        <f t="shared" si="0"/>
        <v>0</v>
      </c>
      <c r="BA19" s="82"/>
      <c r="BB19" s="82"/>
      <c r="BC19" s="82"/>
      <c r="BD19" s="22"/>
    </row>
    <row r="20" spans="1:56" s="21" customFormat="1" ht="15" customHeight="1" x14ac:dyDescent="0.25">
      <c r="A20" s="19">
        <v>9</v>
      </c>
      <c r="B20" s="79" t="str">
        <f>IF(Отчет!C16=0,"---------",Отчет!C16)</f>
        <v>Коц</v>
      </c>
      <c r="C20" s="79"/>
      <c r="D20" s="79"/>
      <c r="E20" s="79"/>
      <c r="F20" s="79"/>
      <c r="G20" s="79"/>
      <c r="H20" s="79"/>
      <c r="I20" s="79"/>
      <c r="J20" s="79"/>
      <c r="K20" s="79"/>
      <c r="L20" s="19"/>
      <c r="M20" s="79" t="str">
        <f>IF(Отчет!D16=0,"---------",Отчет!D16)</f>
        <v>Татьяна</v>
      </c>
      <c r="N20" s="79"/>
      <c r="O20" s="79"/>
      <c r="P20" s="79"/>
      <c r="Q20" s="79"/>
      <c r="R20" s="79"/>
      <c r="S20" s="79"/>
      <c r="T20" s="19"/>
      <c r="U20" s="79" t="str">
        <f>IF(Отчет!E16=0,"---------",Отчет!E16)</f>
        <v>Юрьевна</v>
      </c>
      <c r="V20" s="79"/>
      <c r="W20" s="79"/>
      <c r="X20" s="79"/>
      <c r="Y20" s="79"/>
      <c r="Z20" s="79"/>
      <c r="AA20" s="79"/>
      <c r="AB20" s="79"/>
      <c r="AC20" s="19"/>
      <c r="AD20" s="79">
        <f>IF(Отчет!F16=0,0,Отчет!F16)</f>
        <v>0</v>
      </c>
      <c r="AE20" s="79"/>
      <c r="AF20" s="19"/>
      <c r="AG20" s="19"/>
      <c r="AH20" s="79">
        <f>IF(Отчет!G16=0,0,Отчет!G16)</f>
        <v>0</v>
      </c>
      <c r="AI20" s="79"/>
      <c r="AJ20" s="79"/>
      <c r="AK20" s="19"/>
      <c r="AL20" s="79">
        <f>Отчет!H16</f>
        <v>0</v>
      </c>
      <c r="AM20" s="79"/>
      <c r="AN20" s="79">
        <f>Отчет!I16</f>
        <v>0</v>
      </c>
      <c r="AO20" s="79"/>
      <c r="AP20" s="79">
        <f>Отчет!J16</f>
        <v>0</v>
      </c>
      <c r="AQ20" s="79"/>
      <c r="AR20" s="79">
        <f>Отчет!K16</f>
        <v>0</v>
      </c>
      <c r="AS20" s="79"/>
      <c r="AT20" s="19"/>
      <c r="AU20" s="81">
        <f>IF(Отчет!C16=0,0,IFERROR((AL20*5+AN20*4+AP20*3+AR20*2)/(AL20+AN20+AP20+AR20),0))</f>
        <v>0</v>
      </c>
      <c r="AV20" s="81"/>
      <c r="AW20" s="81"/>
      <c r="AX20" s="81"/>
      <c r="AY20" s="19"/>
      <c r="AZ20" s="81">
        <f t="shared" si="0"/>
        <v>0</v>
      </c>
      <c r="BA20" s="81"/>
      <c r="BB20" s="81"/>
      <c r="BC20" s="81"/>
      <c r="BD20" s="19"/>
    </row>
    <row r="21" spans="1:56" s="23" customFormat="1" ht="15" customHeight="1" x14ac:dyDescent="0.25">
      <c r="A21" s="22">
        <v>10</v>
      </c>
      <c r="B21" s="80" t="str">
        <f>IF(Отчет!C17=0,"---------",Отчет!C17)</f>
        <v>Каримова</v>
      </c>
      <c r="C21" s="80"/>
      <c r="D21" s="80"/>
      <c r="E21" s="80"/>
      <c r="F21" s="80"/>
      <c r="G21" s="80"/>
      <c r="H21" s="80"/>
      <c r="I21" s="80"/>
      <c r="J21" s="80"/>
      <c r="K21" s="80"/>
      <c r="L21" s="22"/>
      <c r="M21" s="80" t="str">
        <f>IF(Отчет!D17=0,"---------",Отчет!D17)</f>
        <v>Ильмира</v>
      </c>
      <c r="N21" s="80"/>
      <c r="O21" s="80"/>
      <c r="P21" s="80"/>
      <c r="Q21" s="80"/>
      <c r="R21" s="80"/>
      <c r="S21" s="80"/>
      <c r="T21" s="22"/>
      <c r="U21" s="80" t="str">
        <f>IF(Отчет!E17=0,"---------",Отчет!E17)</f>
        <v>Ильфатовна</v>
      </c>
      <c r="V21" s="80"/>
      <c r="W21" s="80"/>
      <c r="X21" s="80"/>
      <c r="Y21" s="80"/>
      <c r="Z21" s="80"/>
      <c r="AA21" s="80"/>
      <c r="AB21" s="80"/>
      <c r="AC21" s="22"/>
      <c r="AD21" s="80">
        <f>IF(Отчет!F17=0,0,Отчет!F17)</f>
        <v>0</v>
      </c>
      <c r="AE21" s="80"/>
      <c r="AF21" s="22"/>
      <c r="AG21" s="22"/>
      <c r="AH21" s="80">
        <f>IF(Отчет!G17=0,0,Отчет!G17)</f>
        <v>0</v>
      </c>
      <c r="AI21" s="80"/>
      <c r="AJ21" s="80"/>
      <c r="AK21" s="22"/>
      <c r="AL21" s="80">
        <f>Отчет!H17</f>
        <v>0</v>
      </c>
      <c r="AM21" s="80"/>
      <c r="AN21" s="80">
        <f>Отчет!I17</f>
        <v>0</v>
      </c>
      <c r="AO21" s="80"/>
      <c r="AP21" s="80">
        <f>Отчет!J17</f>
        <v>0</v>
      </c>
      <c r="AQ21" s="80"/>
      <c r="AR21" s="80">
        <f>Отчет!K17</f>
        <v>0</v>
      </c>
      <c r="AS21" s="80"/>
      <c r="AT21" s="22"/>
      <c r="AU21" s="81">
        <f>IF(Отчет!C17=0,0,IFERROR((AL21*5+AN21*4+AP21*3+AR21*2)/(AL21+AN21+AP21+AR21),0))</f>
        <v>0</v>
      </c>
      <c r="AV21" s="81"/>
      <c r="AW21" s="81"/>
      <c r="AX21" s="81"/>
      <c r="AY21" s="22"/>
      <c r="AZ21" s="82">
        <f t="shared" si="0"/>
        <v>0</v>
      </c>
      <c r="BA21" s="82"/>
      <c r="BB21" s="82"/>
      <c r="BC21" s="82"/>
      <c r="BD21" s="22"/>
    </row>
    <row r="22" spans="1:56" s="25" customFormat="1" ht="15" customHeight="1" thickBot="1" x14ac:dyDescent="0.3">
      <c r="A22" s="24">
        <v>11</v>
      </c>
      <c r="B22" s="79" t="str">
        <f>IF(Отчет!C18=0,"---------",Отчет!C18)</f>
        <v>Кузьмина</v>
      </c>
      <c r="C22" s="79"/>
      <c r="D22" s="79"/>
      <c r="E22" s="79"/>
      <c r="F22" s="79"/>
      <c r="G22" s="79"/>
      <c r="H22" s="79"/>
      <c r="I22" s="79"/>
      <c r="J22" s="79"/>
      <c r="K22" s="79"/>
      <c r="L22" s="24"/>
      <c r="M22" s="79" t="str">
        <f>IF(Отчет!D18=0,"---------",Отчет!D18)</f>
        <v>Кристина</v>
      </c>
      <c r="N22" s="79"/>
      <c r="O22" s="79"/>
      <c r="P22" s="79"/>
      <c r="Q22" s="79"/>
      <c r="R22" s="79"/>
      <c r="S22" s="79"/>
      <c r="T22" s="24"/>
      <c r="U22" s="79" t="str">
        <f>IF(Отчет!E18=0,"---------",Отчет!E18)</f>
        <v>Юрьевна</v>
      </c>
      <c r="V22" s="79"/>
      <c r="W22" s="79"/>
      <c r="X22" s="79"/>
      <c r="Y22" s="79"/>
      <c r="Z22" s="79"/>
      <c r="AA22" s="79"/>
      <c r="AB22" s="79"/>
      <c r="AC22" s="24"/>
      <c r="AD22" s="79">
        <f>IF(Отчет!F18=0,0,Отчет!F18)</f>
        <v>0</v>
      </c>
      <c r="AE22" s="79"/>
      <c r="AF22" s="24"/>
      <c r="AG22" s="24"/>
      <c r="AH22" s="79">
        <f>IF(Отчет!G18=0,0,Отчет!G18)</f>
        <v>0</v>
      </c>
      <c r="AI22" s="79"/>
      <c r="AJ22" s="79"/>
      <c r="AK22" s="24"/>
      <c r="AL22" s="86">
        <f>Отчет!H18</f>
        <v>0</v>
      </c>
      <c r="AM22" s="86"/>
      <c r="AN22" s="86">
        <f>Отчет!I18</f>
        <v>0</v>
      </c>
      <c r="AO22" s="86"/>
      <c r="AP22" s="86">
        <f>Отчет!J18</f>
        <v>0</v>
      </c>
      <c r="AQ22" s="86"/>
      <c r="AR22" s="86">
        <f>Отчет!K18</f>
        <v>0</v>
      </c>
      <c r="AS22" s="86"/>
      <c r="AT22" s="24"/>
      <c r="AU22" s="81">
        <f>IF(Отчет!C18=0,0,IFERROR((AL22*5+AN22*4+AP22*3+AR22*2)/(AL22+AN22+AP22+AR22),0))</f>
        <v>0</v>
      </c>
      <c r="AV22" s="81"/>
      <c r="AW22" s="81"/>
      <c r="AX22" s="81"/>
      <c r="AY22" s="24"/>
      <c r="AZ22" s="83">
        <f t="shared" si="0"/>
        <v>0</v>
      </c>
      <c r="BA22" s="83"/>
      <c r="BB22" s="83"/>
      <c r="BC22" s="83"/>
      <c r="BD22" s="24"/>
    </row>
    <row r="23" spans="1:56" s="27" customFormat="1" ht="15" customHeight="1" thickBot="1" x14ac:dyDescent="0.3">
      <c r="A23" s="26">
        <v>12</v>
      </c>
      <c r="B23" s="80" t="str">
        <f>IF(Отчет!C19=0,"---------",Отчет!C19)</f>
        <v>Махмутова</v>
      </c>
      <c r="C23" s="80"/>
      <c r="D23" s="80"/>
      <c r="E23" s="80"/>
      <c r="F23" s="80"/>
      <c r="G23" s="80"/>
      <c r="H23" s="80"/>
      <c r="I23" s="80"/>
      <c r="J23" s="80"/>
      <c r="K23" s="80"/>
      <c r="L23" s="26"/>
      <c r="M23" s="80" t="str">
        <f>IF(Отчет!D19=0,"---------",Отчет!D19)</f>
        <v>Рушана</v>
      </c>
      <c r="N23" s="80"/>
      <c r="O23" s="80"/>
      <c r="P23" s="80"/>
      <c r="Q23" s="80"/>
      <c r="R23" s="80"/>
      <c r="S23" s="80"/>
      <c r="T23" s="26"/>
      <c r="U23" s="80" t="str">
        <f>IF(Отчет!E19=0,"---------",Отчет!E19)</f>
        <v>Фариховна</v>
      </c>
      <c r="V23" s="80"/>
      <c r="W23" s="80"/>
      <c r="X23" s="80"/>
      <c r="Y23" s="80"/>
      <c r="Z23" s="80"/>
      <c r="AA23" s="80"/>
      <c r="AB23" s="80"/>
      <c r="AC23" s="26"/>
      <c r="AD23" s="80">
        <f>IF(Отчет!F19=0,0,Отчет!F19)</f>
        <v>0</v>
      </c>
      <c r="AE23" s="80"/>
      <c r="AF23" s="26"/>
      <c r="AG23" s="26"/>
      <c r="AH23" s="80">
        <f>IF(Отчет!G19=0,0,Отчет!G19)</f>
        <v>0</v>
      </c>
      <c r="AI23" s="80"/>
      <c r="AJ23" s="80"/>
      <c r="AK23" s="26"/>
      <c r="AL23" s="74">
        <f>Отчет!H19</f>
        <v>0</v>
      </c>
      <c r="AM23" s="74"/>
      <c r="AN23" s="74">
        <f>Отчет!I19</f>
        <v>0</v>
      </c>
      <c r="AO23" s="74"/>
      <c r="AP23" s="74">
        <f>Отчет!J19</f>
        <v>0</v>
      </c>
      <c r="AQ23" s="74"/>
      <c r="AR23" s="74">
        <f>Отчет!K19</f>
        <v>0</v>
      </c>
      <c r="AS23" s="74"/>
      <c r="AT23" s="26"/>
      <c r="AU23" s="81">
        <f>IF(Отчет!C19=0,0,IFERROR((AL23*5+AN23*4+AP23*3+AR23*2)/(AL23+AN23+AP23+AR23),0))</f>
        <v>0</v>
      </c>
      <c r="AV23" s="81"/>
      <c r="AW23" s="81"/>
      <c r="AX23" s="81"/>
      <c r="AY23" s="26"/>
      <c r="AZ23" s="75">
        <f t="shared" si="0"/>
        <v>0</v>
      </c>
      <c r="BA23" s="75"/>
      <c r="BB23" s="75"/>
      <c r="BC23" s="75"/>
      <c r="BD23" s="26"/>
    </row>
    <row r="24" spans="1:56" s="29" customFormat="1" ht="15" customHeight="1" thickBot="1" x14ac:dyDescent="0.3">
      <c r="A24" s="28">
        <v>13</v>
      </c>
      <c r="B24" s="79" t="str">
        <f>IF(Отчет!C20=0,"---------",Отчет!C20)</f>
        <v>Муратшина</v>
      </c>
      <c r="C24" s="79"/>
      <c r="D24" s="79"/>
      <c r="E24" s="79"/>
      <c r="F24" s="79"/>
      <c r="G24" s="79"/>
      <c r="H24" s="79"/>
      <c r="I24" s="79"/>
      <c r="J24" s="79"/>
      <c r="K24" s="79"/>
      <c r="L24" s="28"/>
      <c r="M24" s="79" t="str">
        <f>IF(Отчет!D20=0,"---------",Отчет!D20)</f>
        <v>Алсу</v>
      </c>
      <c r="N24" s="79"/>
      <c r="O24" s="79"/>
      <c r="P24" s="79"/>
      <c r="Q24" s="79"/>
      <c r="R24" s="79"/>
      <c r="S24" s="79"/>
      <c r="T24" s="28"/>
      <c r="U24" s="79" t="str">
        <f>IF(Отчет!E20=0,"---------",Отчет!E20)</f>
        <v>Фларитовна</v>
      </c>
      <c r="V24" s="79"/>
      <c r="W24" s="79"/>
      <c r="X24" s="79"/>
      <c r="Y24" s="79"/>
      <c r="Z24" s="79"/>
      <c r="AA24" s="79"/>
      <c r="AB24" s="79"/>
      <c r="AC24" s="28"/>
      <c r="AD24" s="79">
        <f>IF(Отчет!F20=0,0,Отчет!F20)</f>
        <v>0</v>
      </c>
      <c r="AE24" s="79"/>
      <c r="AF24" s="28"/>
      <c r="AG24" s="28"/>
      <c r="AH24" s="79">
        <f>IF(Отчет!G20=0,0,Отчет!G20)</f>
        <v>0</v>
      </c>
      <c r="AI24" s="79"/>
      <c r="AJ24" s="79"/>
      <c r="AK24" s="28"/>
      <c r="AL24" s="73">
        <f>Отчет!H20</f>
        <v>0</v>
      </c>
      <c r="AM24" s="73"/>
      <c r="AN24" s="73">
        <f>Отчет!I20</f>
        <v>0</v>
      </c>
      <c r="AO24" s="73"/>
      <c r="AP24" s="73">
        <f>Отчет!J20</f>
        <v>0</v>
      </c>
      <c r="AQ24" s="73"/>
      <c r="AR24" s="73">
        <f>Отчет!K20</f>
        <v>0</v>
      </c>
      <c r="AS24" s="73"/>
      <c r="AT24" s="28"/>
      <c r="AU24" s="81">
        <f>IF(Отчет!C20=0,0,IFERROR((AL24*5+AN24*4+AP24*3+AR24*2)/(AL24+AN24+AP24+AR24),0))</f>
        <v>0</v>
      </c>
      <c r="AV24" s="81"/>
      <c r="AW24" s="81"/>
      <c r="AX24" s="81"/>
      <c r="AY24" s="28"/>
      <c r="AZ24" s="68">
        <f t="shared" si="0"/>
        <v>0</v>
      </c>
      <c r="BA24" s="68"/>
      <c r="BB24" s="68"/>
      <c r="BC24" s="68"/>
      <c r="BD24" s="28"/>
    </row>
    <row r="25" spans="1:56" s="27" customFormat="1" ht="15" customHeight="1" thickBot="1" x14ac:dyDescent="0.3">
      <c r="A25" s="26">
        <v>14</v>
      </c>
      <c r="B25" s="80" t="str">
        <f>IF(Отчет!C21=0,"---------",Отчет!C21)</f>
        <v>Полуянова</v>
      </c>
      <c r="C25" s="80"/>
      <c r="D25" s="80"/>
      <c r="E25" s="80"/>
      <c r="F25" s="80"/>
      <c r="G25" s="80"/>
      <c r="H25" s="80"/>
      <c r="I25" s="80"/>
      <c r="J25" s="80"/>
      <c r="K25" s="80"/>
      <c r="L25" s="26"/>
      <c r="M25" s="80" t="str">
        <f>IF(Отчет!D21=0,"---------",Отчет!D21)</f>
        <v>Александра</v>
      </c>
      <c r="N25" s="80"/>
      <c r="O25" s="80"/>
      <c r="P25" s="80"/>
      <c r="Q25" s="80"/>
      <c r="R25" s="80"/>
      <c r="S25" s="80"/>
      <c r="T25" s="26"/>
      <c r="U25" s="80" t="str">
        <f>IF(Отчет!E21=0,"---------",Отчет!E21)</f>
        <v>Сергеевна</v>
      </c>
      <c r="V25" s="80"/>
      <c r="W25" s="80"/>
      <c r="X25" s="80"/>
      <c r="Y25" s="80"/>
      <c r="Z25" s="80"/>
      <c r="AA25" s="80"/>
      <c r="AB25" s="80"/>
      <c r="AC25" s="26"/>
      <c r="AD25" s="80">
        <f>IF(Отчет!F21=0,0,Отчет!F21)</f>
        <v>0</v>
      </c>
      <c r="AE25" s="80"/>
      <c r="AF25" s="26"/>
      <c r="AG25" s="26"/>
      <c r="AH25" s="80">
        <f>IF(Отчет!G21=0,0,Отчет!G21)</f>
        <v>0</v>
      </c>
      <c r="AI25" s="80"/>
      <c r="AJ25" s="80"/>
      <c r="AK25" s="26"/>
      <c r="AL25" s="74">
        <f>Отчет!H21</f>
        <v>0</v>
      </c>
      <c r="AM25" s="74"/>
      <c r="AN25" s="74">
        <f>Отчет!I21</f>
        <v>0</v>
      </c>
      <c r="AO25" s="74"/>
      <c r="AP25" s="74">
        <f>Отчет!J21</f>
        <v>0</v>
      </c>
      <c r="AQ25" s="74"/>
      <c r="AR25" s="74">
        <f>Отчет!K21</f>
        <v>0</v>
      </c>
      <c r="AS25" s="74"/>
      <c r="AT25" s="26"/>
      <c r="AU25" s="81">
        <f>IF(Отчет!C21=0,0,IFERROR((AL25*5+AN25*4+AP25*3+AR25*2)/(AL25+AN25+AP25+AR25),0))</f>
        <v>0</v>
      </c>
      <c r="AV25" s="81"/>
      <c r="AW25" s="81"/>
      <c r="AX25" s="81"/>
      <c r="AY25" s="26"/>
      <c r="AZ25" s="75">
        <f t="shared" si="0"/>
        <v>0</v>
      </c>
      <c r="BA25" s="75"/>
      <c r="BB25" s="75"/>
      <c r="BC25" s="75"/>
      <c r="BD25" s="26"/>
    </row>
    <row r="26" spans="1:56" s="29" customFormat="1" ht="15" customHeight="1" thickBot="1" x14ac:dyDescent="0.3">
      <c r="A26" s="28">
        <v>15</v>
      </c>
      <c r="B26" s="79" t="str">
        <f>IF(Отчет!C22=0,"---------",Отчет!C22)</f>
        <v>Полякова</v>
      </c>
      <c r="C26" s="79"/>
      <c r="D26" s="79"/>
      <c r="E26" s="79"/>
      <c r="F26" s="79"/>
      <c r="G26" s="79"/>
      <c r="H26" s="79"/>
      <c r="I26" s="79"/>
      <c r="J26" s="79"/>
      <c r="K26" s="79"/>
      <c r="L26" s="28"/>
      <c r="M26" s="79" t="str">
        <f>IF(Отчет!D22=0,"---------",Отчет!D22)</f>
        <v>Эльвира</v>
      </c>
      <c r="N26" s="79"/>
      <c r="O26" s="79"/>
      <c r="P26" s="79"/>
      <c r="Q26" s="79"/>
      <c r="R26" s="79"/>
      <c r="S26" s="79"/>
      <c r="T26" s="28"/>
      <c r="U26" s="79" t="str">
        <f>IF(Отчет!E22=0,"---------",Отчет!E22)</f>
        <v>Сергеевна</v>
      </c>
      <c r="V26" s="79"/>
      <c r="W26" s="79"/>
      <c r="X26" s="79"/>
      <c r="Y26" s="79"/>
      <c r="Z26" s="79"/>
      <c r="AA26" s="79"/>
      <c r="AB26" s="79"/>
      <c r="AC26" s="28"/>
      <c r="AD26" s="79">
        <f>IF(Отчет!F22=0,0,Отчет!F22)</f>
        <v>0</v>
      </c>
      <c r="AE26" s="79"/>
      <c r="AF26" s="28"/>
      <c r="AG26" s="28"/>
      <c r="AH26" s="79">
        <f>IF(Отчет!G22=0,0,Отчет!G22)</f>
        <v>0</v>
      </c>
      <c r="AI26" s="79"/>
      <c r="AJ26" s="79"/>
      <c r="AK26" s="28"/>
      <c r="AL26" s="73">
        <f>Отчет!H22</f>
        <v>0</v>
      </c>
      <c r="AM26" s="73"/>
      <c r="AN26" s="73">
        <f>Отчет!I22</f>
        <v>0</v>
      </c>
      <c r="AO26" s="73"/>
      <c r="AP26" s="73">
        <f>Отчет!J22</f>
        <v>0</v>
      </c>
      <c r="AQ26" s="73"/>
      <c r="AR26" s="73">
        <f>Отчет!K22</f>
        <v>0</v>
      </c>
      <c r="AS26" s="73"/>
      <c r="AT26" s="28"/>
      <c r="AU26" s="81">
        <f>IF(Отчет!C22=0,0,IFERROR((AL26*5+AN26*4+AP26*3+AR26*2)/(AL26+AN26+AP26+AR26),0))</f>
        <v>0</v>
      </c>
      <c r="AV26" s="81"/>
      <c r="AW26" s="81"/>
      <c r="AX26" s="81"/>
      <c r="AY26" s="28"/>
      <c r="AZ26" s="68">
        <f t="shared" si="0"/>
        <v>0</v>
      </c>
      <c r="BA26" s="68"/>
      <c r="BB26" s="68"/>
      <c r="BC26" s="68"/>
      <c r="BD26" s="28"/>
    </row>
    <row r="27" spans="1:56" s="27" customFormat="1" ht="15" customHeight="1" thickBot="1" x14ac:dyDescent="0.3">
      <c r="A27" s="26">
        <v>16</v>
      </c>
      <c r="B27" s="80" t="str">
        <f>IF(Отчет!C23=0,"---------",Отчет!C23)</f>
        <v>Сидорова</v>
      </c>
      <c r="C27" s="80"/>
      <c r="D27" s="80"/>
      <c r="E27" s="80"/>
      <c r="F27" s="80"/>
      <c r="G27" s="80"/>
      <c r="H27" s="80"/>
      <c r="I27" s="80"/>
      <c r="J27" s="80"/>
      <c r="K27" s="80"/>
      <c r="L27" s="26"/>
      <c r="M27" s="80" t="str">
        <f>IF(Отчет!D23=0,"---------",Отчет!D23)</f>
        <v>Анастасия</v>
      </c>
      <c r="N27" s="80"/>
      <c r="O27" s="80"/>
      <c r="P27" s="80"/>
      <c r="Q27" s="80"/>
      <c r="R27" s="80"/>
      <c r="S27" s="80"/>
      <c r="T27" s="26"/>
      <c r="U27" s="80" t="str">
        <f>IF(Отчет!E23=0,"---------",Отчет!E23)</f>
        <v>Валерьевна</v>
      </c>
      <c r="V27" s="80"/>
      <c r="W27" s="80"/>
      <c r="X27" s="80"/>
      <c r="Y27" s="80"/>
      <c r="Z27" s="80"/>
      <c r="AA27" s="80"/>
      <c r="AB27" s="80"/>
      <c r="AC27" s="26"/>
      <c r="AD27" s="80">
        <f>IF(Отчет!F23=0,0,Отчет!F23)</f>
        <v>0</v>
      </c>
      <c r="AE27" s="80"/>
      <c r="AF27" s="26"/>
      <c r="AG27" s="26"/>
      <c r="AH27" s="80">
        <f>IF(Отчет!G23=0,0,Отчет!G23)</f>
        <v>0</v>
      </c>
      <c r="AI27" s="80"/>
      <c r="AJ27" s="80"/>
      <c r="AK27" s="26"/>
      <c r="AL27" s="74">
        <f>Отчет!H23</f>
        <v>0</v>
      </c>
      <c r="AM27" s="74"/>
      <c r="AN27" s="74">
        <f>Отчет!I23</f>
        <v>0</v>
      </c>
      <c r="AO27" s="74"/>
      <c r="AP27" s="74">
        <f>Отчет!J23</f>
        <v>0</v>
      </c>
      <c r="AQ27" s="74"/>
      <c r="AR27" s="74">
        <f>Отчет!K23</f>
        <v>0</v>
      </c>
      <c r="AS27" s="74"/>
      <c r="AT27" s="26"/>
      <c r="AU27" s="81">
        <f>IF(Отчет!C23=0,0,IFERROR((AL27*5+AN27*4+AP27*3+AR27*2)/(AL27+AN27+AP27+AR27),0))</f>
        <v>0</v>
      </c>
      <c r="AV27" s="81"/>
      <c r="AW27" s="81"/>
      <c r="AX27" s="81"/>
      <c r="AY27" s="26"/>
      <c r="AZ27" s="75">
        <f t="shared" si="0"/>
        <v>0</v>
      </c>
      <c r="BA27" s="75"/>
      <c r="BB27" s="75"/>
      <c r="BC27" s="75"/>
      <c r="BD27" s="26"/>
    </row>
    <row r="28" spans="1:56" s="29" customFormat="1" ht="15" customHeight="1" thickBot="1" x14ac:dyDescent="0.3">
      <c r="A28" s="28">
        <v>17</v>
      </c>
      <c r="B28" s="79" t="str">
        <f>IF(Отчет!C24=0,"---------",Отчет!C24)</f>
        <v>Тенчурина</v>
      </c>
      <c r="C28" s="79"/>
      <c r="D28" s="79"/>
      <c r="E28" s="79"/>
      <c r="F28" s="79"/>
      <c r="G28" s="79"/>
      <c r="H28" s="79"/>
      <c r="I28" s="79"/>
      <c r="J28" s="79"/>
      <c r="K28" s="79"/>
      <c r="L28" s="28"/>
      <c r="M28" s="79" t="str">
        <f>IF(Отчет!D24=0,"---------",Отчет!D24)</f>
        <v>Стелла</v>
      </c>
      <c r="N28" s="79"/>
      <c r="O28" s="79"/>
      <c r="P28" s="79"/>
      <c r="Q28" s="79"/>
      <c r="R28" s="79"/>
      <c r="S28" s="79"/>
      <c r="T28" s="28"/>
      <c r="U28" s="79" t="str">
        <f>IF(Отчет!E24=0,"---------",Отчет!E24)</f>
        <v>Дмитриевна</v>
      </c>
      <c r="V28" s="79"/>
      <c r="W28" s="79"/>
      <c r="X28" s="79"/>
      <c r="Y28" s="79"/>
      <c r="Z28" s="79"/>
      <c r="AA28" s="79"/>
      <c r="AB28" s="79"/>
      <c r="AC28" s="28"/>
      <c r="AD28" s="79">
        <f>IF(Отчет!F24=0,0,Отчет!F24)</f>
        <v>0</v>
      </c>
      <c r="AE28" s="79"/>
      <c r="AF28" s="28"/>
      <c r="AG28" s="28"/>
      <c r="AH28" s="79">
        <f>IF(Отчет!G24=0,0,Отчет!G24)</f>
        <v>0</v>
      </c>
      <c r="AI28" s="79"/>
      <c r="AJ28" s="79"/>
      <c r="AK28" s="28"/>
      <c r="AL28" s="73">
        <f>Отчет!H24</f>
        <v>0</v>
      </c>
      <c r="AM28" s="73"/>
      <c r="AN28" s="73">
        <f>Отчет!I24</f>
        <v>0</v>
      </c>
      <c r="AO28" s="73"/>
      <c r="AP28" s="73">
        <f>Отчет!J24</f>
        <v>0</v>
      </c>
      <c r="AQ28" s="73"/>
      <c r="AR28" s="73">
        <f>Отчет!K24</f>
        <v>0</v>
      </c>
      <c r="AS28" s="73"/>
      <c r="AT28" s="28"/>
      <c r="AU28" s="81">
        <f>IF(Отчет!C24=0,0,IFERROR((AL28*5+AN28*4+AP28*3+AR28*2)/(AL28+AN28+AP28+AR28),0))</f>
        <v>0</v>
      </c>
      <c r="AV28" s="81"/>
      <c r="AW28" s="81"/>
      <c r="AX28" s="81"/>
      <c r="AY28" s="28"/>
      <c r="AZ28" s="68">
        <f t="shared" si="0"/>
        <v>0</v>
      </c>
      <c r="BA28" s="68"/>
      <c r="BB28" s="68"/>
      <c r="BC28" s="68"/>
      <c r="BD28" s="28"/>
    </row>
    <row r="29" spans="1:56" s="27" customFormat="1" ht="15" customHeight="1" thickBot="1" x14ac:dyDescent="0.3">
      <c r="A29" s="26">
        <v>18</v>
      </c>
      <c r="B29" s="80" t="str">
        <f>IF(Отчет!C25=0,"---------",Отчет!C25)</f>
        <v>Тимергалиева</v>
      </c>
      <c r="C29" s="80"/>
      <c r="D29" s="80"/>
      <c r="E29" s="80"/>
      <c r="F29" s="80"/>
      <c r="G29" s="80"/>
      <c r="H29" s="80"/>
      <c r="I29" s="80"/>
      <c r="J29" s="80"/>
      <c r="K29" s="80"/>
      <c r="L29" s="26"/>
      <c r="M29" s="80" t="str">
        <f>IF(Отчет!D25=0,"---------",Отчет!D25)</f>
        <v>Гульназ</v>
      </c>
      <c r="N29" s="80"/>
      <c r="O29" s="80"/>
      <c r="P29" s="80"/>
      <c r="Q29" s="80"/>
      <c r="R29" s="80"/>
      <c r="S29" s="80"/>
      <c r="T29" s="26"/>
      <c r="U29" s="80" t="str">
        <f>IF(Отчет!E25=0,"---------",Отчет!E25)</f>
        <v>Рашитовна</v>
      </c>
      <c r="V29" s="80"/>
      <c r="W29" s="80"/>
      <c r="X29" s="80"/>
      <c r="Y29" s="80"/>
      <c r="Z29" s="80"/>
      <c r="AA29" s="80"/>
      <c r="AB29" s="80"/>
      <c r="AC29" s="26"/>
      <c r="AD29" s="80">
        <f>IF(Отчет!F25=0,0,Отчет!F25)</f>
        <v>0</v>
      </c>
      <c r="AE29" s="80"/>
      <c r="AF29" s="26"/>
      <c r="AG29" s="26"/>
      <c r="AH29" s="80">
        <f>IF(Отчет!G25=0,0,Отчет!G25)</f>
        <v>0</v>
      </c>
      <c r="AI29" s="80"/>
      <c r="AJ29" s="80"/>
      <c r="AK29" s="26"/>
      <c r="AL29" s="74">
        <f>Отчет!H25</f>
        <v>0</v>
      </c>
      <c r="AM29" s="74"/>
      <c r="AN29" s="74">
        <f>Отчет!I25</f>
        <v>0</v>
      </c>
      <c r="AO29" s="74"/>
      <c r="AP29" s="74">
        <f>Отчет!J25</f>
        <v>0</v>
      </c>
      <c r="AQ29" s="74"/>
      <c r="AR29" s="74">
        <f>Отчет!K25</f>
        <v>0</v>
      </c>
      <c r="AS29" s="74"/>
      <c r="AT29" s="26"/>
      <c r="AU29" s="81">
        <f>IF(Отчет!C25=0,0,IFERROR((AL29*5+AN29*4+AP29*3+AR29*2)/(AL29+AN29+AP29+AR29),0))</f>
        <v>0</v>
      </c>
      <c r="AV29" s="81"/>
      <c r="AW29" s="81"/>
      <c r="AX29" s="81"/>
      <c r="AY29" s="26"/>
      <c r="AZ29" s="75">
        <f t="shared" si="0"/>
        <v>0</v>
      </c>
      <c r="BA29" s="75"/>
      <c r="BB29" s="75"/>
      <c r="BC29" s="75"/>
      <c r="BD29" s="26"/>
    </row>
    <row r="30" spans="1:56" s="29" customFormat="1" ht="15" customHeight="1" thickBot="1" x14ac:dyDescent="0.3">
      <c r="A30" s="28">
        <v>19</v>
      </c>
      <c r="B30" s="79" t="str">
        <f>IF(Отчет!C26=0,"---------",Отчет!C26)</f>
        <v>Фаттахова</v>
      </c>
      <c r="C30" s="79"/>
      <c r="D30" s="79"/>
      <c r="E30" s="79"/>
      <c r="F30" s="79"/>
      <c r="G30" s="79"/>
      <c r="H30" s="79"/>
      <c r="I30" s="79"/>
      <c r="J30" s="79"/>
      <c r="K30" s="79"/>
      <c r="L30" s="28"/>
      <c r="M30" s="79" t="str">
        <f>IF(Отчет!D26=0,"---------",Отчет!D26)</f>
        <v>Дилара</v>
      </c>
      <c r="N30" s="79"/>
      <c r="O30" s="79"/>
      <c r="P30" s="79"/>
      <c r="Q30" s="79"/>
      <c r="R30" s="79"/>
      <c r="S30" s="79"/>
      <c r="T30" s="28"/>
      <c r="U30" s="79" t="str">
        <f>IF(Отчет!E26=0,"---------",Отчет!E26)</f>
        <v>Ильшатовна</v>
      </c>
      <c r="V30" s="79"/>
      <c r="W30" s="79"/>
      <c r="X30" s="79"/>
      <c r="Y30" s="79"/>
      <c r="Z30" s="79"/>
      <c r="AA30" s="79"/>
      <c r="AB30" s="79"/>
      <c r="AC30" s="28"/>
      <c r="AD30" s="79">
        <f>IF(Отчет!F26=0,0,Отчет!F26)</f>
        <v>0</v>
      </c>
      <c r="AE30" s="79"/>
      <c r="AF30" s="28"/>
      <c r="AG30" s="28"/>
      <c r="AH30" s="79">
        <f>IF(Отчет!G26=0,0,Отчет!G26)</f>
        <v>0</v>
      </c>
      <c r="AI30" s="79"/>
      <c r="AJ30" s="79"/>
      <c r="AK30" s="28"/>
      <c r="AL30" s="73">
        <f>Отчет!H26</f>
        <v>0</v>
      </c>
      <c r="AM30" s="73"/>
      <c r="AN30" s="73">
        <f>Отчет!I26</f>
        <v>0</v>
      </c>
      <c r="AO30" s="73"/>
      <c r="AP30" s="73">
        <f>Отчет!J26</f>
        <v>0</v>
      </c>
      <c r="AQ30" s="73"/>
      <c r="AR30" s="73">
        <f>Отчет!K26</f>
        <v>0</v>
      </c>
      <c r="AS30" s="73"/>
      <c r="AT30" s="28"/>
      <c r="AU30" s="81">
        <f>IF(Отчет!C26=0,0,IFERROR((AL30*5+AN30*4+AP30*3+AR30*2)/(AL30+AN30+AP30+AR30),0))</f>
        <v>0</v>
      </c>
      <c r="AV30" s="81"/>
      <c r="AW30" s="81"/>
      <c r="AX30" s="81"/>
      <c r="AY30" s="28"/>
      <c r="AZ30" s="68">
        <f t="shared" si="0"/>
        <v>0</v>
      </c>
      <c r="BA30" s="68"/>
      <c r="BB30" s="68"/>
      <c r="BC30" s="68"/>
      <c r="BD30" s="28"/>
    </row>
    <row r="31" spans="1:56" s="27" customFormat="1" ht="15" customHeight="1" thickBot="1" x14ac:dyDescent="0.3">
      <c r="A31" s="26">
        <v>20</v>
      </c>
      <c r="B31" s="80" t="str">
        <f>IF(Отчет!C27=0,"---------",Отчет!C27)</f>
        <v>Федорова</v>
      </c>
      <c r="C31" s="80"/>
      <c r="D31" s="80"/>
      <c r="E31" s="80"/>
      <c r="F31" s="80"/>
      <c r="G31" s="80"/>
      <c r="H31" s="80"/>
      <c r="I31" s="80"/>
      <c r="J31" s="80"/>
      <c r="K31" s="80"/>
      <c r="L31" s="26"/>
      <c r="M31" s="80" t="str">
        <f>IF(Отчет!D27=0,"---------",Отчет!D27)</f>
        <v>Алина</v>
      </c>
      <c r="N31" s="80"/>
      <c r="O31" s="80"/>
      <c r="P31" s="80"/>
      <c r="Q31" s="80"/>
      <c r="R31" s="80"/>
      <c r="S31" s="80"/>
      <c r="T31" s="26"/>
      <c r="U31" s="80" t="str">
        <f>IF(Отчет!E27=0,"---------",Отчет!E27)</f>
        <v>Сергеевна</v>
      </c>
      <c r="V31" s="80"/>
      <c r="W31" s="80"/>
      <c r="X31" s="80"/>
      <c r="Y31" s="80"/>
      <c r="Z31" s="80"/>
      <c r="AA31" s="80"/>
      <c r="AB31" s="80"/>
      <c r="AC31" s="26"/>
      <c r="AD31" s="80">
        <f>IF(Отчет!F27=0,0,Отчет!F27)</f>
        <v>0</v>
      </c>
      <c r="AE31" s="80"/>
      <c r="AF31" s="26"/>
      <c r="AG31" s="26"/>
      <c r="AH31" s="80">
        <f>IF(Отчет!G27=0,0,Отчет!G27)</f>
        <v>0</v>
      </c>
      <c r="AI31" s="80"/>
      <c r="AJ31" s="80"/>
      <c r="AK31" s="26"/>
      <c r="AL31" s="74">
        <f>Отчет!H27</f>
        <v>0</v>
      </c>
      <c r="AM31" s="74"/>
      <c r="AN31" s="74">
        <f>Отчет!I27</f>
        <v>0</v>
      </c>
      <c r="AO31" s="74"/>
      <c r="AP31" s="74">
        <f>Отчет!J27</f>
        <v>0</v>
      </c>
      <c r="AQ31" s="74"/>
      <c r="AR31" s="74">
        <f>Отчет!K27</f>
        <v>0</v>
      </c>
      <c r="AS31" s="74"/>
      <c r="AT31" s="26"/>
      <c r="AU31" s="81">
        <f>IF(Отчет!C27=0,0,IFERROR((AL31*5+AN31*4+AP31*3+AR31*2)/(AL31+AN31+AP31+AR31),0))</f>
        <v>0</v>
      </c>
      <c r="AV31" s="81"/>
      <c r="AW31" s="81"/>
      <c r="AX31" s="81"/>
      <c r="AY31" s="26"/>
      <c r="AZ31" s="75">
        <f t="shared" si="0"/>
        <v>0</v>
      </c>
      <c r="BA31" s="75"/>
      <c r="BB31" s="75"/>
      <c r="BC31" s="75"/>
      <c r="BD31" s="26"/>
    </row>
    <row r="32" spans="1:56" s="29" customFormat="1" ht="15" customHeight="1" thickBot="1" x14ac:dyDescent="0.3">
      <c r="A32" s="28">
        <v>21</v>
      </c>
      <c r="B32" s="79" t="str">
        <f>IF(Отчет!C28=0,"---------",Отчет!C28)</f>
        <v>Халикова</v>
      </c>
      <c r="C32" s="79"/>
      <c r="D32" s="79"/>
      <c r="E32" s="79"/>
      <c r="F32" s="79"/>
      <c r="G32" s="79"/>
      <c r="H32" s="79"/>
      <c r="I32" s="79"/>
      <c r="J32" s="79"/>
      <c r="K32" s="79"/>
      <c r="L32" s="28"/>
      <c r="M32" s="79" t="str">
        <f>IF(Отчет!D28=0,"---------",Отчет!D28)</f>
        <v>Эльвира</v>
      </c>
      <c r="N32" s="79"/>
      <c r="O32" s="79"/>
      <c r="P32" s="79"/>
      <c r="Q32" s="79"/>
      <c r="R32" s="79"/>
      <c r="S32" s="79"/>
      <c r="T32" s="28"/>
      <c r="U32" s="79" t="str">
        <f>IF(Отчет!E28=0,"---------",Отчет!E28)</f>
        <v>Артуровна</v>
      </c>
      <c r="V32" s="79"/>
      <c r="W32" s="79"/>
      <c r="X32" s="79"/>
      <c r="Y32" s="79"/>
      <c r="Z32" s="79"/>
      <c r="AA32" s="79"/>
      <c r="AB32" s="79"/>
      <c r="AC32" s="28"/>
      <c r="AD32" s="79">
        <f>IF(Отчет!F28=0,0,Отчет!F28)</f>
        <v>0</v>
      </c>
      <c r="AE32" s="79"/>
      <c r="AF32" s="28"/>
      <c r="AG32" s="28"/>
      <c r="AH32" s="79">
        <f>IF(Отчет!G28=0,0,Отчет!G28)</f>
        <v>0</v>
      </c>
      <c r="AI32" s="79"/>
      <c r="AJ32" s="79"/>
      <c r="AK32" s="28"/>
      <c r="AL32" s="73">
        <f>Отчет!H28</f>
        <v>0</v>
      </c>
      <c r="AM32" s="73"/>
      <c r="AN32" s="73">
        <f>Отчет!I28</f>
        <v>0</v>
      </c>
      <c r="AO32" s="73"/>
      <c r="AP32" s="73">
        <f>Отчет!J28</f>
        <v>0</v>
      </c>
      <c r="AQ32" s="73"/>
      <c r="AR32" s="73">
        <f>Отчет!K28</f>
        <v>0</v>
      </c>
      <c r="AS32" s="73"/>
      <c r="AT32" s="28"/>
      <c r="AU32" s="81">
        <f>IF(Отчет!C28=0,0,IFERROR((AL32*5+AN32*4+AP32*3+AR32*2)/(AL32+AN32+AP32+AR32),0))</f>
        <v>0</v>
      </c>
      <c r="AV32" s="81"/>
      <c r="AW32" s="81"/>
      <c r="AX32" s="81"/>
      <c r="AY32" s="28"/>
      <c r="AZ32" s="68">
        <f t="shared" si="0"/>
        <v>0</v>
      </c>
      <c r="BA32" s="68"/>
      <c r="BB32" s="68"/>
      <c r="BC32" s="68"/>
      <c r="BD32" s="28"/>
    </row>
    <row r="33" spans="1:56" s="27" customFormat="1" ht="15" customHeight="1" thickBot="1" x14ac:dyDescent="0.3">
      <c r="A33" s="26">
        <v>22</v>
      </c>
      <c r="B33" s="80" t="str">
        <f>IF(Отчет!C29=0,"---------",Отчет!C29)</f>
        <v>Хамидуллина</v>
      </c>
      <c r="C33" s="80"/>
      <c r="D33" s="80"/>
      <c r="E33" s="80"/>
      <c r="F33" s="80"/>
      <c r="G33" s="80"/>
      <c r="H33" s="80"/>
      <c r="I33" s="80"/>
      <c r="J33" s="80"/>
      <c r="K33" s="80"/>
      <c r="L33" s="26"/>
      <c r="M33" s="80" t="str">
        <f>IF(Отчет!D29=0,"---------",Отчет!D29)</f>
        <v>Румия</v>
      </c>
      <c r="N33" s="80"/>
      <c r="O33" s="80"/>
      <c r="P33" s="80"/>
      <c r="Q33" s="80"/>
      <c r="R33" s="80"/>
      <c r="S33" s="80"/>
      <c r="T33" s="26"/>
      <c r="U33" s="80" t="str">
        <f>IF(Отчет!E29=0,"---------",Отчет!E29)</f>
        <v>Назировна</v>
      </c>
      <c r="V33" s="80"/>
      <c r="W33" s="80"/>
      <c r="X33" s="80"/>
      <c r="Y33" s="80"/>
      <c r="Z33" s="80"/>
      <c r="AA33" s="80"/>
      <c r="AB33" s="80"/>
      <c r="AC33" s="26"/>
      <c r="AD33" s="80">
        <f>IF(Отчет!F29=0,0,Отчет!F29)</f>
        <v>0</v>
      </c>
      <c r="AE33" s="80"/>
      <c r="AF33" s="26"/>
      <c r="AG33" s="26"/>
      <c r="AH33" s="80">
        <f>IF(Отчет!G29=0,0,Отчет!G29)</f>
        <v>0</v>
      </c>
      <c r="AI33" s="80"/>
      <c r="AJ33" s="80"/>
      <c r="AK33" s="26"/>
      <c r="AL33" s="74">
        <f>Отчет!H29</f>
        <v>0</v>
      </c>
      <c r="AM33" s="74"/>
      <c r="AN33" s="74">
        <f>Отчет!I29</f>
        <v>0</v>
      </c>
      <c r="AO33" s="74"/>
      <c r="AP33" s="74">
        <f>Отчет!J29</f>
        <v>0</v>
      </c>
      <c r="AQ33" s="74"/>
      <c r="AR33" s="74">
        <f>Отчет!K29</f>
        <v>0</v>
      </c>
      <c r="AS33" s="74"/>
      <c r="AT33" s="26"/>
      <c r="AU33" s="81">
        <f>IF(Отчет!C29=0,0,IFERROR((AL33*5+AN33*4+AP33*3+AR33*2)/(AL33+AN33+AP33+AR33),0))</f>
        <v>0</v>
      </c>
      <c r="AV33" s="81"/>
      <c r="AW33" s="81"/>
      <c r="AX33" s="81"/>
      <c r="AY33" s="26"/>
      <c r="AZ33" s="75">
        <f t="shared" si="0"/>
        <v>0</v>
      </c>
      <c r="BA33" s="75"/>
      <c r="BB33" s="75"/>
      <c r="BC33" s="75"/>
      <c r="BD33" s="26"/>
    </row>
    <row r="34" spans="1:56" s="29" customFormat="1" ht="15" customHeight="1" thickBot="1" x14ac:dyDescent="0.3">
      <c r="A34" s="28">
        <v>23</v>
      </c>
      <c r="B34" s="79" t="str">
        <f>IF(Отчет!C30=0,"---------",Отчет!C30)</f>
        <v>Харисова</v>
      </c>
      <c r="C34" s="79"/>
      <c r="D34" s="79"/>
      <c r="E34" s="79"/>
      <c r="F34" s="79"/>
      <c r="G34" s="79"/>
      <c r="H34" s="79"/>
      <c r="I34" s="79"/>
      <c r="J34" s="79"/>
      <c r="K34" s="79"/>
      <c r="L34" s="28"/>
      <c r="M34" s="79" t="str">
        <f>IF(Отчет!D30=0,"---------",Отчет!D30)</f>
        <v>Рузалина</v>
      </c>
      <c r="N34" s="79"/>
      <c r="O34" s="79"/>
      <c r="P34" s="79"/>
      <c r="Q34" s="79"/>
      <c r="R34" s="79"/>
      <c r="S34" s="79"/>
      <c r="T34" s="28"/>
      <c r="U34" s="79" t="str">
        <f>IF(Отчет!E30=0,"---------",Отчет!E30)</f>
        <v>Венеровна</v>
      </c>
      <c r="V34" s="79"/>
      <c r="W34" s="79"/>
      <c r="X34" s="79"/>
      <c r="Y34" s="79"/>
      <c r="Z34" s="79"/>
      <c r="AA34" s="79"/>
      <c r="AB34" s="79"/>
      <c r="AC34" s="28"/>
      <c r="AD34" s="79">
        <f>IF(Отчет!F30=0,0,Отчет!F30)</f>
        <v>0</v>
      </c>
      <c r="AE34" s="79"/>
      <c r="AF34" s="28"/>
      <c r="AG34" s="28"/>
      <c r="AH34" s="79">
        <f>IF(Отчет!G30=0,0,Отчет!G30)</f>
        <v>0</v>
      </c>
      <c r="AI34" s="79"/>
      <c r="AJ34" s="79"/>
      <c r="AK34" s="28"/>
      <c r="AL34" s="73">
        <f>Отчет!H30</f>
        <v>0</v>
      </c>
      <c r="AM34" s="73"/>
      <c r="AN34" s="73">
        <f>Отчет!I30</f>
        <v>0</v>
      </c>
      <c r="AO34" s="73"/>
      <c r="AP34" s="73">
        <f>Отчет!J30</f>
        <v>0</v>
      </c>
      <c r="AQ34" s="73"/>
      <c r="AR34" s="73">
        <f>Отчет!K30</f>
        <v>0</v>
      </c>
      <c r="AS34" s="73"/>
      <c r="AT34" s="28"/>
      <c r="AU34" s="81">
        <f>IF(Отчет!C30=0,0,IFERROR((AL34*5+AN34*4+AP34*3+AR34*2)/(AL34+AN34+AP34+AR34),0))</f>
        <v>0</v>
      </c>
      <c r="AV34" s="81"/>
      <c r="AW34" s="81"/>
      <c r="AX34" s="81"/>
      <c r="AY34" s="28"/>
      <c r="AZ34" s="68">
        <f t="shared" si="0"/>
        <v>0</v>
      </c>
      <c r="BA34" s="68"/>
      <c r="BB34" s="68"/>
      <c r="BC34" s="68"/>
      <c r="BD34" s="28"/>
    </row>
    <row r="35" spans="1:56" s="27" customFormat="1" ht="15" customHeight="1" thickBot="1" x14ac:dyDescent="0.3">
      <c r="A35" s="26">
        <v>24</v>
      </c>
      <c r="B35" s="80" t="str">
        <f>IF(Отчет!C31=0,"---------",Отчет!C31)</f>
        <v>Хузиева</v>
      </c>
      <c r="C35" s="80"/>
      <c r="D35" s="80"/>
      <c r="E35" s="80"/>
      <c r="F35" s="80"/>
      <c r="G35" s="80"/>
      <c r="H35" s="80"/>
      <c r="I35" s="80"/>
      <c r="J35" s="80"/>
      <c r="K35" s="80"/>
      <c r="L35" s="26"/>
      <c r="M35" s="80" t="str">
        <f>IF(Отчет!D31=0,"---------",Отчет!D31)</f>
        <v>Ильмира</v>
      </c>
      <c r="N35" s="80"/>
      <c r="O35" s="80"/>
      <c r="P35" s="80"/>
      <c r="Q35" s="80"/>
      <c r="R35" s="80"/>
      <c r="S35" s="80"/>
      <c r="T35" s="26"/>
      <c r="U35" s="80" t="str">
        <f>IF(Отчет!E31=0,"---------",Отчет!E31)</f>
        <v>Ильдусовна</v>
      </c>
      <c r="V35" s="80"/>
      <c r="W35" s="80"/>
      <c r="X35" s="80"/>
      <c r="Y35" s="80"/>
      <c r="Z35" s="80"/>
      <c r="AA35" s="80"/>
      <c r="AB35" s="80"/>
      <c r="AC35" s="26"/>
      <c r="AD35" s="80">
        <f>IF(Отчет!F31=0,0,Отчет!F31)</f>
        <v>0</v>
      </c>
      <c r="AE35" s="80"/>
      <c r="AF35" s="26"/>
      <c r="AG35" s="26"/>
      <c r="AH35" s="80">
        <f>IF(Отчет!G31=0,0,Отчет!G31)</f>
        <v>0</v>
      </c>
      <c r="AI35" s="80"/>
      <c r="AJ35" s="80"/>
      <c r="AK35" s="26"/>
      <c r="AL35" s="74">
        <f>Отчет!H31</f>
        <v>0</v>
      </c>
      <c r="AM35" s="74"/>
      <c r="AN35" s="74">
        <f>Отчет!I31</f>
        <v>0</v>
      </c>
      <c r="AO35" s="74"/>
      <c r="AP35" s="74">
        <f>Отчет!J31</f>
        <v>0</v>
      </c>
      <c r="AQ35" s="74"/>
      <c r="AR35" s="74">
        <f>Отчет!K31</f>
        <v>0</v>
      </c>
      <c r="AS35" s="74"/>
      <c r="AT35" s="26"/>
      <c r="AU35" s="81">
        <f>IF(Отчет!C31=0,0,IFERROR((AL35*5+AN35*4+AP35*3+AR35*2)/(AL35+AN35+AP35+AR35),0))</f>
        <v>0</v>
      </c>
      <c r="AV35" s="81"/>
      <c r="AW35" s="81"/>
      <c r="AX35" s="81"/>
      <c r="AY35" s="26"/>
      <c r="AZ35" s="75">
        <f t="shared" si="0"/>
        <v>0</v>
      </c>
      <c r="BA35" s="75"/>
      <c r="BB35" s="75"/>
      <c r="BC35" s="75"/>
      <c r="BD35" s="26"/>
    </row>
    <row r="36" spans="1:56" s="29" customFormat="1" ht="15" customHeight="1" thickBot="1" x14ac:dyDescent="0.3">
      <c r="A36" s="28">
        <v>25</v>
      </c>
      <c r="B36" s="79" t="str">
        <f>IF(Отчет!C32=0,"---------",Отчет!C32)</f>
        <v xml:space="preserve">Хусанова </v>
      </c>
      <c r="C36" s="79"/>
      <c r="D36" s="79"/>
      <c r="E36" s="79"/>
      <c r="F36" s="79"/>
      <c r="G36" s="79"/>
      <c r="H36" s="79"/>
      <c r="I36" s="79"/>
      <c r="J36" s="79"/>
      <c r="K36" s="79"/>
      <c r="L36" s="28"/>
      <c r="M36" s="79" t="str">
        <f>IF(Отчет!D32=0,"---------",Отчет!D32)</f>
        <v>Гульжахон</v>
      </c>
      <c r="N36" s="79"/>
      <c r="O36" s="79"/>
      <c r="P36" s="79"/>
      <c r="Q36" s="79"/>
      <c r="R36" s="79"/>
      <c r="S36" s="79"/>
      <c r="T36" s="28"/>
      <c r="U36" s="79" t="str">
        <f>IF(Отчет!E32=0,"---------",Отчет!E32)</f>
        <v>Актомжон кизи</v>
      </c>
      <c r="V36" s="79"/>
      <c r="W36" s="79"/>
      <c r="X36" s="79"/>
      <c r="Y36" s="79"/>
      <c r="Z36" s="79"/>
      <c r="AA36" s="79"/>
      <c r="AB36" s="79"/>
      <c r="AC36" s="28"/>
      <c r="AD36" s="79">
        <f>IF(Отчет!F32=0,0,Отчет!F32)</f>
        <v>0</v>
      </c>
      <c r="AE36" s="79"/>
      <c r="AF36" s="28"/>
      <c r="AG36" s="28"/>
      <c r="AH36" s="79">
        <f>IF(Отчет!G32=0,0,Отчет!G32)</f>
        <v>0</v>
      </c>
      <c r="AI36" s="79"/>
      <c r="AJ36" s="79"/>
      <c r="AK36" s="28"/>
      <c r="AL36" s="73">
        <f>Отчет!H32</f>
        <v>0</v>
      </c>
      <c r="AM36" s="73"/>
      <c r="AN36" s="73">
        <f>Отчет!I32</f>
        <v>0</v>
      </c>
      <c r="AO36" s="73"/>
      <c r="AP36" s="73">
        <f>Отчет!J32</f>
        <v>0</v>
      </c>
      <c r="AQ36" s="73"/>
      <c r="AR36" s="73">
        <f>Отчет!K32</f>
        <v>0</v>
      </c>
      <c r="AS36" s="73"/>
      <c r="AT36" s="28"/>
      <c r="AU36" s="81">
        <f>IF(Отчет!C32=0,0,IFERROR((AL36*5+AN36*4+AP36*3+AR36*2)/(AL36+AN36+AP36+AR36),0))</f>
        <v>0</v>
      </c>
      <c r="AV36" s="81"/>
      <c r="AW36" s="81"/>
      <c r="AX36" s="81"/>
      <c r="AY36" s="28"/>
      <c r="AZ36" s="68">
        <f t="shared" si="0"/>
        <v>0</v>
      </c>
      <c r="BA36" s="68"/>
      <c r="BB36" s="68"/>
      <c r="BC36" s="68"/>
      <c r="BD36" s="28"/>
    </row>
    <row r="37" spans="1:56" s="27" customFormat="1" ht="15" customHeight="1" thickBot="1" x14ac:dyDescent="0.3">
      <c r="A37" s="26">
        <v>26</v>
      </c>
      <c r="B37" s="80" t="str">
        <f>IF(Отчет!C33=0,"---------",Отчет!C33)</f>
        <v>Хуснутдинова</v>
      </c>
      <c r="C37" s="80"/>
      <c r="D37" s="80"/>
      <c r="E37" s="80"/>
      <c r="F37" s="80"/>
      <c r="G37" s="80"/>
      <c r="H37" s="80"/>
      <c r="I37" s="80"/>
      <c r="J37" s="80"/>
      <c r="K37" s="80"/>
      <c r="L37" s="26"/>
      <c r="M37" s="80" t="str">
        <f>IF(Отчет!D33=0,"---------",Отчет!D33)</f>
        <v>Айгуль</v>
      </c>
      <c r="N37" s="80"/>
      <c r="O37" s="80"/>
      <c r="P37" s="80"/>
      <c r="Q37" s="80"/>
      <c r="R37" s="80"/>
      <c r="S37" s="80"/>
      <c r="T37" s="26"/>
      <c r="U37" s="80" t="str">
        <f>IF(Отчет!E33=0,"---------",Отчет!E33)</f>
        <v>Ильгизовна</v>
      </c>
      <c r="V37" s="80"/>
      <c r="W37" s="80"/>
      <c r="X37" s="80"/>
      <c r="Y37" s="80"/>
      <c r="Z37" s="80"/>
      <c r="AA37" s="80"/>
      <c r="AB37" s="80"/>
      <c r="AC37" s="26"/>
      <c r="AD37" s="80">
        <f>IF(Отчет!F33=0,0,Отчет!F33)</f>
        <v>0</v>
      </c>
      <c r="AE37" s="80"/>
      <c r="AF37" s="26"/>
      <c r="AG37" s="26"/>
      <c r="AH37" s="80">
        <f>IF(Отчет!G33=0,0,Отчет!G33)</f>
        <v>0</v>
      </c>
      <c r="AI37" s="80"/>
      <c r="AJ37" s="80"/>
      <c r="AK37" s="26"/>
      <c r="AL37" s="74">
        <f>Отчет!H33</f>
        <v>0</v>
      </c>
      <c r="AM37" s="74"/>
      <c r="AN37" s="74">
        <f>Отчет!I33</f>
        <v>0</v>
      </c>
      <c r="AO37" s="74"/>
      <c r="AP37" s="74">
        <f>Отчет!J33</f>
        <v>0</v>
      </c>
      <c r="AQ37" s="74"/>
      <c r="AR37" s="74">
        <f>Отчет!K33</f>
        <v>0</v>
      </c>
      <c r="AS37" s="74"/>
      <c r="AT37" s="26"/>
      <c r="AU37" s="81">
        <f>IF(Отчет!C33=0,0,IFERROR((AL37*5+AN37*4+AP37*3+AR37*2)/(AL37+AN37+AP37+AR37),0))</f>
        <v>0</v>
      </c>
      <c r="AV37" s="81"/>
      <c r="AW37" s="81"/>
      <c r="AX37" s="81"/>
      <c r="AY37" s="26"/>
      <c r="AZ37" s="75">
        <f t="shared" si="0"/>
        <v>0</v>
      </c>
      <c r="BA37" s="75"/>
      <c r="BB37" s="75"/>
      <c r="BC37" s="75"/>
      <c r="BD37" s="26"/>
    </row>
    <row r="38" spans="1:56" s="29" customFormat="1" ht="15" customHeight="1" thickBot="1" x14ac:dyDescent="0.3">
      <c r="A38" s="28">
        <v>27</v>
      </c>
      <c r="B38" s="79" t="str">
        <f>IF(Отчет!C34=0,"---------",Отчет!C34)</f>
        <v>---------</v>
      </c>
      <c r="C38" s="79"/>
      <c r="D38" s="79"/>
      <c r="E38" s="79"/>
      <c r="F38" s="79"/>
      <c r="G38" s="79"/>
      <c r="H38" s="79"/>
      <c r="I38" s="79"/>
      <c r="J38" s="79"/>
      <c r="K38" s="79"/>
      <c r="L38" s="28"/>
      <c r="M38" s="79" t="str">
        <f>IF(Отчет!D34=0,"---------",Отчет!D34)</f>
        <v>---------</v>
      </c>
      <c r="N38" s="79"/>
      <c r="O38" s="79"/>
      <c r="P38" s="79"/>
      <c r="Q38" s="79"/>
      <c r="R38" s="79"/>
      <c r="S38" s="79"/>
      <c r="T38" s="28"/>
      <c r="U38" s="79" t="str">
        <f>IF(Отчет!E34=0,"---------",Отчет!E34)</f>
        <v>---------</v>
      </c>
      <c r="V38" s="79"/>
      <c r="W38" s="79"/>
      <c r="X38" s="79"/>
      <c r="Y38" s="79"/>
      <c r="Z38" s="79"/>
      <c r="AA38" s="79"/>
      <c r="AB38" s="79"/>
      <c r="AC38" s="28"/>
      <c r="AD38" s="79">
        <f>IF(Отчет!F34=0,0,Отчет!F34)</f>
        <v>0</v>
      </c>
      <c r="AE38" s="79"/>
      <c r="AF38" s="28"/>
      <c r="AG38" s="28"/>
      <c r="AH38" s="79">
        <f>IF(Отчет!G34=0,0,Отчет!G34)</f>
        <v>0</v>
      </c>
      <c r="AI38" s="79"/>
      <c r="AJ38" s="79"/>
      <c r="AK38" s="28"/>
      <c r="AL38" s="73">
        <f>Отчет!H34</f>
        <v>0</v>
      </c>
      <c r="AM38" s="73"/>
      <c r="AN38" s="73">
        <f>Отчет!I34</f>
        <v>0</v>
      </c>
      <c r="AO38" s="73"/>
      <c r="AP38" s="73">
        <f>Отчет!J34</f>
        <v>0</v>
      </c>
      <c r="AQ38" s="73"/>
      <c r="AR38" s="73">
        <f>Отчет!K34</f>
        <v>0</v>
      </c>
      <c r="AS38" s="73"/>
      <c r="AT38" s="28"/>
      <c r="AU38" s="81">
        <f>IF(Отчет!C34=0,0,IFERROR((AL38*5+AN38*4+AP38*3+AR38*2)/(AL38+AN38+AP38+AR38),0))</f>
        <v>0</v>
      </c>
      <c r="AV38" s="81"/>
      <c r="AW38" s="81"/>
      <c r="AX38" s="81"/>
      <c r="AY38" s="28"/>
      <c r="AZ38" s="68">
        <f t="shared" si="0"/>
        <v>0</v>
      </c>
      <c r="BA38" s="68"/>
      <c r="BB38" s="68"/>
      <c r="BC38" s="68"/>
      <c r="BD38" s="28"/>
    </row>
    <row r="39" spans="1:56" s="27" customFormat="1" ht="15" customHeight="1" thickBot="1" x14ac:dyDescent="0.3">
      <c r="A39" s="26">
        <v>28</v>
      </c>
      <c r="B39" s="80" t="str">
        <f>IF(Отчет!C35=0,"---------",Отчет!C35)</f>
        <v>---------</v>
      </c>
      <c r="C39" s="80"/>
      <c r="D39" s="80"/>
      <c r="E39" s="80"/>
      <c r="F39" s="80"/>
      <c r="G39" s="80"/>
      <c r="H39" s="80"/>
      <c r="I39" s="80"/>
      <c r="J39" s="80"/>
      <c r="K39" s="80"/>
      <c r="L39" s="26"/>
      <c r="M39" s="80" t="str">
        <f>IF(Отчет!D35=0,"---------",Отчет!D35)</f>
        <v>---------</v>
      </c>
      <c r="N39" s="80"/>
      <c r="O39" s="80"/>
      <c r="P39" s="80"/>
      <c r="Q39" s="80"/>
      <c r="R39" s="80"/>
      <c r="S39" s="80"/>
      <c r="T39" s="26"/>
      <c r="U39" s="80" t="str">
        <f>IF(Отчет!E35=0,"---------",Отчет!E35)</f>
        <v>---------</v>
      </c>
      <c r="V39" s="80"/>
      <c r="W39" s="80"/>
      <c r="X39" s="80"/>
      <c r="Y39" s="80"/>
      <c r="Z39" s="80"/>
      <c r="AA39" s="80"/>
      <c r="AB39" s="80"/>
      <c r="AC39" s="26"/>
      <c r="AD39" s="80">
        <f>IF(Отчет!F35=0,0,Отчет!F35)</f>
        <v>0</v>
      </c>
      <c r="AE39" s="80"/>
      <c r="AF39" s="26"/>
      <c r="AG39" s="26"/>
      <c r="AH39" s="80">
        <f>IF(Отчет!G35=0,0,Отчет!G35)</f>
        <v>0</v>
      </c>
      <c r="AI39" s="80"/>
      <c r="AJ39" s="80"/>
      <c r="AK39" s="26"/>
      <c r="AL39" s="74">
        <f>Отчет!H35</f>
        <v>0</v>
      </c>
      <c r="AM39" s="74"/>
      <c r="AN39" s="74">
        <f>Отчет!I35</f>
        <v>0</v>
      </c>
      <c r="AO39" s="74"/>
      <c r="AP39" s="74">
        <f>Отчет!J35</f>
        <v>0</v>
      </c>
      <c r="AQ39" s="74"/>
      <c r="AR39" s="74">
        <f>Отчет!K35</f>
        <v>0</v>
      </c>
      <c r="AS39" s="74"/>
      <c r="AT39" s="26"/>
      <c r="AU39" s="81">
        <f>IF(Отчет!C35=0,0,IFERROR((AL39*5+AN39*4+AP39*3+AR39*2)/(AL39+AN39+AP39+AR39),0))</f>
        <v>0</v>
      </c>
      <c r="AV39" s="81"/>
      <c r="AW39" s="81"/>
      <c r="AX39" s="81"/>
      <c r="AY39" s="26"/>
      <c r="AZ39" s="75">
        <f t="shared" si="0"/>
        <v>0</v>
      </c>
      <c r="BA39" s="75"/>
      <c r="BB39" s="75"/>
      <c r="BC39" s="75"/>
      <c r="BD39" s="26"/>
    </row>
    <row r="40" spans="1:56" s="29" customFormat="1" ht="15" customHeight="1" thickBot="1" x14ac:dyDescent="0.3">
      <c r="A40" s="28">
        <v>29</v>
      </c>
      <c r="B40" s="79" t="str">
        <f>IF(Отчет!C36=0,"---------",Отчет!C36)</f>
        <v>---------</v>
      </c>
      <c r="C40" s="79"/>
      <c r="D40" s="79"/>
      <c r="E40" s="79"/>
      <c r="F40" s="79"/>
      <c r="G40" s="79"/>
      <c r="H40" s="79"/>
      <c r="I40" s="79"/>
      <c r="J40" s="79"/>
      <c r="K40" s="79"/>
      <c r="L40" s="28"/>
      <c r="M40" s="79" t="str">
        <f>IF(Отчет!D36=0,"---------",Отчет!D36)</f>
        <v>---------</v>
      </c>
      <c r="N40" s="79"/>
      <c r="O40" s="79"/>
      <c r="P40" s="79"/>
      <c r="Q40" s="79"/>
      <c r="R40" s="79"/>
      <c r="S40" s="79"/>
      <c r="T40" s="28"/>
      <c r="U40" s="79" t="str">
        <f>IF(Отчет!E36=0,"---------",Отчет!E36)</f>
        <v>---------</v>
      </c>
      <c r="V40" s="79"/>
      <c r="W40" s="79"/>
      <c r="X40" s="79"/>
      <c r="Y40" s="79"/>
      <c r="Z40" s="79"/>
      <c r="AA40" s="79"/>
      <c r="AB40" s="79"/>
      <c r="AC40" s="28"/>
      <c r="AD40" s="79">
        <f>IF(Отчет!F36=0,0,Отчет!F36)</f>
        <v>0</v>
      </c>
      <c r="AE40" s="79"/>
      <c r="AF40" s="28"/>
      <c r="AG40" s="28"/>
      <c r="AH40" s="79">
        <f>IF(Отчет!G36=0,0,Отчет!G36)</f>
        <v>0</v>
      </c>
      <c r="AI40" s="79"/>
      <c r="AJ40" s="79"/>
      <c r="AK40" s="28"/>
      <c r="AL40" s="73">
        <f>Отчет!H36</f>
        <v>0</v>
      </c>
      <c r="AM40" s="73"/>
      <c r="AN40" s="73">
        <f>Отчет!I36</f>
        <v>0</v>
      </c>
      <c r="AO40" s="73"/>
      <c r="AP40" s="73">
        <f>Отчет!J36</f>
        <v>0</v>
      </c>
      <c r="AQ40" s="73"/>
      <c r="AR40" s="73">
        <f>Отчет!K36</f>
        <v>0</v>
      </c>
      <c r="AS40" s="73"/>
      <c r="AT40" s="28"/>
      <c r="AU40" s="81">
        <f>IF(Отчет!C36=0,0,IFERROR((AL40*5+AN40*4+AP40*3+AR40*2)/(AL40+AN40+AP40+AR40),0))</f>
        <v>0</v>
      </c>
      <c r="AV40" s="81"/>
      <c r="AW40" s="81"/>
      <c r="AX40" s="81"/>
      <c r="AY40" s="28"/>
      <c r="AZ40" s="68">
        <f t="shared" si="0"/>
        <v>0</v>
      </c>
      <c r="BA40" s="68"/>
      <c r="BB40" s="68"/>
      <c r="BC40" s="68"/>
      <c r="BD40" s="28"/>
    </row>
    <row r="41" spans="1:56" s="27" customFormat="1" ht="15" customHeight="1" thickBot="1" x14ac:dyDescent="0.3">
      <c r="A41" s="26">
        <v>30</v>
      </c>
      <c r="B41" s="80" t="str">
        <f>IF(Отчет!C37=0,"---------",Отчет!C37)</f>
        <v>---------</v>
      </c>
      <c r="C41" s="80"/>
      <c r="D41" s="80"/>
      <c r="E41" s="80"/>
      <c r="F41" s="80"/>
      <c r="G41" s="80"/>
      <c r="H41" s="80"/>
      <c r="I41" s="80"/>
      <c r="J41" s="80"/>
      <c r="K41" s="80"/>
      <c r="L41" s="26"/>
      <c r="M41" s="80" t="str">
        <f>IF(Отчет!D37=0,"---------",Отчет!D37)</f>
        <v>---------</v>
      </c>
      <c r="N41" s="80"/>
      <c r="O41" s="80"/>
      <c r="P41" s="80"/>
      <c r="Q41" s="80"/>
      <c r="R41" s="80"/>
      <c r="S41" s="80"/>
      <c r="T41" s="26"/>
      <c r="U41" s="80" t="str">
        <f>IF(Отчет!E37=0,"---------",Отчет!E37)</f>
        <v>---------</v>
      </c>
      <c r="V41" s="80"/>
      <c r="W41" s="80"/>
      <c r="X41" s="80"/>
      <c r="Y41" s="80"/>
      <c r="Z41" s="80"/>
      <c r="AA41" s="80"/>
      <c r="AB41" s="80"/>
      <c r="AC41" s="26"/>
      <c r="AD41" s="80">
        <f>IF(Отчет!F37=0,0,Отчет!F37)</f>
        <v>0</v>
      </c>
      <c r="AE41" s="80"/>
      <c r="AF41" s="26"/>
      <c r="AG41" s="26"/>
      <c r="AH41" s="80">
        <f>IF(Отчет!G37=0,0,Отчет!G37)</f>
        <v>0</v>
      </c>
      <c r="AI41" s="80"/>
      <c r="AJ41" s="80"/>
      <c r="AK41" s="26"/>
      <c r="AL41" s="74">
        <f>Отчет!H37</f>
        <v>0</v>
      </c>
      <c r="AM41" s="74"/>
      <c r="AN41" s="74">
        <f>Отчет!I37</f>
        <v>0</v>
      </c>
      <c r="AO41" s="74"/>
      <c r="AP41" s="74">
        <f>Отчет!J37</f>
        <v>0</v>
      </c>
      <c r="AQ41" s="74"/>
      <c r="AR41" s="74">
        <f>Отчет!K37</f>
        <v>0</v>
      </c>
      <c r="AS41" s="74"/>
      <c r="AT41" s="26"/>
      <c r="AU41" s="81">
        <f>IF(Отчет!C37=0,0,IFERROR((AL41*5+AN41*4+AP41*3+AR41*2)/(AL41+AN41+AP41+AR41),0))</f>
        <v>0</v>
      </c>
      <c r="AV41" s="81"/>
      <c r="AW41" s="81"/>
      <c r="AX41" s="81"/>
      <c r="AY41" s="26"/>
      <c r="AZ41" s="75">
        <f t="shared" si="0"/>
        <v>0</v>
      </c>
      <c r="BA41" s="75"/>
      <c r="BB41" s="75"/>
      <c r="BC41" s="75"/>
      <c r="BD41" s="26"/>
    </row>
    <row r="42" spans="1:56" s="29" customFormat="1" ht="15" customHeight="1" thickBot="1" x14ac:dyDescent="0.3">
      <c r="A42" s="28">
        <v>31</v>
      </c>
      <c r="B42" s="79" t="str">
        <f>IF(Отчет!C38=0,"---------",Отчет!C38)</f>
        <v>---------</v>
      </c>
      <c r="C42" s="79"/>
      <c r="D42" s="79"/>
      <c r="E42" s="79"/>
      <c r="F42" s="79"/>
      <c r="G42" s="79"/>
      <c r="H42" s="79"/>
      <c r="I42" s="79"/>
      <c r="J42" s="79"/>
      <c r="K42" s="79"/>
      <c r="L42" s="28"/>
      <c r="M42" s="79" t="str">
        <f>IF(Отчет!D38=0,"---------",Отчет!D38)</f>
        <v>---------</v>
      </c>
      <c r="N42" s="79"/>
      <c r="O42" s="79"/>
      <c r="P42" s="79"/>
      <c r="Q42" s="79"/>
      <c r="R42" s="79"/>
      <c r="S42" s="79"/>
      <c r="T42" s="28"/>
      <c r="U42" s="79" t="str">
        <f>IF(Отчет!E38=0,"---------",Отчет!E38)</f>
        <v>---------</v>
      </c>
      <c r="V42" s="79"/>
      <c r="W42" s="79"/>
      <c r="X42" s="79"/>
      <c r="Y42" s="79"/>
      <c r="Z42" s="79"/>
      <c r="AA42" s="79"/>
      <c r="AB42" s="79"/>
      <c r="AC42" s="28"/>
      <c r="AD42" s="79">
        <f>IF(Отчет!F38=0,0,Отчет!F38)</f>
        <v>0</v>
      </c>
      <c r="AE42" s="79"/>
      <c r="AF42" s="28"/>
      <c r="AG42" s="28"/>
      <c r="AH42" s="79">
        <f>IF(Отчет!G38=0,0,Отчет!G38)</f>
        <v>0</v>
      </c>
      <c r="AI42" s="79"/>
      <c r="AJ42" s="79"/>
      <c r="AK42" s="28"/>
      <c r="AL42" s="73">
        <f>Отчет!H38</f>
        <v>0</v>
      </c>
      <c r="AM42" s="73"/>
      <c r="AN42" s="73">
        <f>Отчет!I38</f>
        <v>0</v>
      </c>
      <c r="AO42" s="73"/>
      <c r="AP42" s="73">
        <f>Отчет!J38</f>
        <v>0</v>
      </c>
      <c r="AQ42" s="73"/>
      <c r="AR42" s="73">
        <f>Отчет!K38</f>
        <v>0</v>
      </c>
      <c r="AS42" s="73"/>
      <c r="AT42" s="28"/>
      <c r="AU42" s="81">
        <f>IF(Отчет!C38=0,0,IFERROR((AL42*5+AN42*4+AP42*3+AR42*2)/(AL42+AN42+AP42+AR42),0))</f>
        <v>0</v>
      </c>
      <c r="AV42" s="81"/>
      <c r="AW42" s="81"/>
      <c r="AX42" s="81"/>
      <c r="AY42" s="28"/>
      <c r="AZ42" s="68">
        <f t="shared" si="0"/>
        <v>0</v>
      </c>
      <c r="BA42" s="68"/>
      <c r="BB42" s="68"/>
      <c r="BC42" s="68"/>
      <c r="BD42" s="28"/>
    </row>
    <row r="43" spans="1:56" s="27" customFormat="1" ht="15" customHeight="1" thickBot="1" x14ac:dyDescent="0.3">
      <c r="A43" s="26">
        <v>32</v>
      </c>
      <c r="B43" s="80" t="str">
        <f>IF(Отчет!C39=0,"---------",Отчет!C39)</f>
        <v>---------</v>
      </c>
      <c r="C43" s="80"/>
      <c r="D43" s="80"/>
      <c r="E43" s="80"/>
      <c r="F43" s="80"/>
      <c r="G43" s="80"/>
      <c r="H43" s="80"/>
      <c r="I43" s="80"/>
      <c r="J43" s="80"/>
      <c r="K43" s="80"/>
      <c r="L43" s="26"/>
      <c r="M43" s="80" t="str">
        <f>IF(Отчет!D39=0,"---------",Отчет!D39)</f>
        <v>---------</v>
      </c>
      <c r="N43" s="80"/>
      <c r="O43" s="80"/>
      <c r="P43" s="80"/>
      <c r="Q43" s="80"/>
      <c r="R43" s="80"/>
      <c r="S43" s="80"/>
      <c r="T43" s="26"/>
      <c r="U43" s="80" t="str">
        <f>IF(Отчет!E39=0,"---------",Отчет!E39)</f>
        <v>---------</v>
      </c>
      <c r="V43" s="80"/>
      <c r="W43" s="80"/>
      <c r="X43" s="80"/>
      <c r="Y43" s="80"/>
      <c r="Z43" s="80"/>
      <c r="AA43" s="80"/>
      <c r="AB43" s="80"/>
      <c r="AC43" s="26"/>
      <c r="AD43" s="80">
        <f>IF(Отчет!F39=0,0,Отчет!F39)</f>
        <v>0</v>
      </c>
      <c r="AE43" s="80"/>
      <c r="AF43" s="26"/>
      <c r="AG43" s="26"/>
      <c r="AH43" s="80">
        <f>IF(Отчет!G39=0,0,Отчет!G39)</f>
        <v>0</v>
      </c>
      <c r="AI43" s="80"/>
      <c r="AJ43" s="80"/>
      <c r="AK43" s="26"/>
      <c r="AL43" s="74">
        <f>Отчет!H39</f>
        <v>0</v>
      </c>
      <c r="AM43" s="74"/>
      <c r="AN43" s="74">
        <f>Отчет!I39</f>
        <v>0</v>
      </c>
      <c r="AO43" s="74"/>
      <c r="AP43" s="74">
        <f>Отчет!J39</f>
        <v>0</v>
      </c>
      <c r="AQ43" s="74"/>
      <c r="AR43" s="74">
        <f>Отчет!K39</f>
        <v>0</v>
      </c>
      <c r="AS43" s="74"/>
      <c r="AT43" s="26"/>
      <c r="AU43" s="81">
        <f>IF(Отчет!C39=0,0,IFERROR((AL43*5+AN43*4+AP43*3+AR43*2)/(AL43+AN43+AP43+AR43),0))</f>
        <v>0</v>
      </c>
      <c r="AV43" s="81"/>
      <c r="AW43" s="81"/>
      <c r="AX43" s="81"/>
      <c r="AY43" s="26"/>
      <c r="AZ43" s="75">
        <f t="shared" si="0"/>
        <v>0</v>
      </c>
      <c r="BA43" s="75"/>
      <c r="BB43" s="75"/>
      <c r="BC43" s="75"/>
      <c r="BD43" s="26"/>
    </row>
    <row r="44" spans="1:56" s="29" customFormat="1" ht="15" customHeight="1" thickBot="1" x14ac:dyDescent="0.3">
      <c r="A44" s="28">
        <v>33</v>
      </c>
      <c r="B44" s="79" t="str">
        <f>IF(Отчет!C40=0,"---------",Отчет!C40)</f>
        <v>---------</v>
      </c>
      <c r="C44" s="79"/>
      <c r="D44" s="79"/>
      <c r="E44" s="79"/>
      <c r="F44" s="79"/>
      <c r="G44" s="79"/>
      <c r="H44" s="79"/>
      <c r="I44" s="79"/>
      <c r="J44" s="79"/>
      <c r="K44" s="79"/>
      <c r="L44" s="28"/>
      <c r="M44" s="79" t="str">
        <f>IF(Отчет!D40=0,"---------",Отчет!D40)</f>
        <v>---------</v>
      </c>
      <c r="N44" s="79"/>
      <c r="O44" s="79"/>
      <c r="P44" s="79"/>
      <c r="Q44" s="79"/>
      <c r="R44" s="79"/>
      <c r="S44" s="79"/>
      <c r="T44" s="28"/>
      <c r="U44" s="79" t="str">
        <f>IF(Отчет!E40=0,"---------",Отчет!E40)</f>
        <v>---------</v>
      </c>
      <c r="V44" s="79"/>
      <c r="W44" s="79"/>
      <c r="X44" s="79"/>
      <c r="Y44" s="79"/>
      <c r="Z44" s="79"/>
      <c r="AA44" s="79"/>
      <c r="AB44" s="79"/>
      <c r="AC44" s="28"/>
      <c r="AD44" s="79">
        <f>IF(Отчет!F40=0,0,Отчет!F40)</f>
        <v>0</v>
      </c>
      <c r="AE44" s="79"/>
      <c r="AF44" s="28"/>
      <c r="AG44" s="28"/>
      <c r="AH44" s="79">
        <f>IF(Отчет!G40=0,0,Отчет!G40)</f>
        <v>0</v>
      </c>
      <c r="AI44" s="79"/>
      <c r="AJ44" s="79"/>
      <c r="AK44" s="28"/>
      <c r="AL44" s="73">
        <f>Отчет!H40</f>
        <v>0</v>
      </c>
      <c r="AM44" s="73"/>
      <c r="AN44" s="73">
        <f>Отчет!I40</f>
        <v>0</v>
      </c>
      <c r="AO44" s="73"/>
      <c r="AP44" s="73">
        <f>Отчет!J40</f>
        <v>0</v>
      </c>
      <c r="AQ44" s="73"/>
      <c r="AR44" s="73">
        <f>Отчет!K40</f>
        <v>0</v>
      </c>
      <c r="AS44" s="73"/>
      <c r="AT44" s="28"/>
      <c r="AU44" s="81">
        <f>IF(Отчет!C40=0,0,IFERROR((AL44*5+AN44*4+AP44*3+AR44*2)/(AL44+AN44+AP44+AR44),0))</f>
        <v>0</v>
      </c>
      <c r="AV44" s="81"/>
      <c r="AW44" s="81"/>
      <c r="AX44" s="81"/>
      <c r="AY44" s="28"/>
      <c r="AZ44" s="68">
        <f t="shared" si="0"/>
        <v>0</v>
      </c>
      <c r="BA44" s="68"/>
      <c r="BB44" s="68"/>
      <c r="BC44" s="68"/>
      <c r="BD44" s="28"/>
    </row>
    <row r="45" spans="1:56" s="27" customFormat="1" ht="15" customHeight="1" thickBot="1" x14ac:dyDescent="0.3">
      <c r="A45" s="26">
        <v>34</v>
      </c>
      <c r="B45" s="80" t="str">
        <f>IF(Отчет!C41=0,"---------",Отчет!C41)</f>
        <v>---------</v>
      </c>
      <c r="C45" s="80"/>
      <c r="D45" s="80"/>
      <c r="E45" s="80"/>
      <c r="F45" s="80"/>
      <c r="G45" s="80"/>
      <c r="H45" s="80"/>
      <c r="I45" s="80"/>
      <c r="J45" s="80"/>
      <c r="K45" s="80"/>
      <c r="L45" s="26"/>
      <c r="M45" s="80" t="str">
        <f>IF(Отчет!D41=0,"---------",Отчет!D41)</f>
        <v>---------</v>
      </c>
      <c r="N45" s="80"/>
      <c r="O45" s="80"/>
      <c r="P45" s="80"/>
      <c r="Q45" s="80"/>
      <c r="R45" s="80"/>
      <c r="S45" s="80"/>
      <c r="T45" s="26"/>
      <c r="U45" s="80" t="str">
        <f>IF(Отчет!E41=0,"---------",Отчет!E41)</f>
        <v>---------</v>
      </c>
      <c r="V45" s="80"/>
      <c r="W45" s="80"/>
      <c r="X45" s="80"/>
      <c r="Y45" s="80"/>
      <c r="Z45" s="80"/>
      <c r="AA45" s="80"/>
      <c r="AB45" s="80"/>
      <c r="AC45" s="26"/>
      <c r="AD45" s="80">
        <f>IF(Отчет!F41=0,0,Отчет!F41)</f>
        <v>0</v>
      </c>
      <c r="AE45" s="80"/>
      <c r="AF45" s="26"/>
      <c r="AG45" s="26"/>
      <c r="AH45" s="80">
        <f>IF(Отчет!G41=0,0,Отчет!G41)</f>
        <v>0</v>
      </c>
      <c r="AI45" s="80"/>
      <c r="AJ45" s="80"/>
      <c r="AK45" s="26"/>
      <c r="AL45" s="74">
        <f>Отчет!H41</f>
        <v>0</v>
      </c>
      <c r="AM45" s="74"/>
      <c r="AN45" s="74">
        <f>Отчет!I41</f>
        <v>0</v>
      </c>
      <c r="AO45" s="74"/>
      <c r="AP45" s="74">
        <f>Отчет!J41</f>
        <v>0</v>
      </c>
      <c r="AQ45" s="74"/>
      <c r="AR45" s="74">
        <f>Отчет!K41</f>
        <v>0</v>
      </c>
      <c r="AS45" s="74"/>
      <c r="AT45" s="26"/>
      <c r="AU45" s="81">
        <f>IF(Отчет!C41=0,0,IFERROR((AL45*5+AN45*4+AP45*3+AR45*2)/(AL45+AN45+AP45+AR45),0))</f>
        <v>0</v>
      </c>
      <c r="AV45" s="81"/>
      <c r="AW45" s="81"/>
      <c r="AX45" s="81"/>
      <c r="AY45" s="26"/>
      <c r="AZ45" s="75">
        <f t="shared" si="0"/>
        <v>0</v>
      </c>
      <c r="BA45" s="75"/>
      <c r="BB45" s="75"/>
      <c r="BC45" s="75"/>
      <c r="BD45" s="26"/>
    </row>
    <row r="46" spans="1:56" s="29" customFormat="1" ht="15" customHeight="1" thickBot="1" x14ac:dyDescent="0.3">
      <c r="A46" s="28">
        <v>35</v>
      </c>
      <c r="B46" s="79" t="str">
        <f>IF(Отчет!C42=0,"---------",Отчет!C42)</f>
        <v>---------</v>
      </c>
      <c r="C46" s="79"/>
      <c r="D46" s="79"/>
      <c r="E46" s="79"/>
      <c r="F46" s="79"/>
      <c r="G46" s="79"/>
      <c r="H46" s="79"/>
      <c r="I46" s="79"/>
      <c r="J46" s="79"/>
      <c r="K46" s="79"/>
      <c r="L46" s="28"/>
      <c r="M46" s="79" t="str">
        <f>IF(Отчет!D42=0,"---------",Отчет!D42)</f>
        <v>---------</v>
      </c>
      <c r="N46" s="79"/>
      <c r="O46" s="79"/>
      <c r="P46" s="79"/>
      <c r="Q46" s="79"/>
      <c r="R46" s="79"/>
      <c r="S46" s="79"/>
      <c r="T46" s="28"/>
      <c r="U46" s="79" t="str">
        <f>IF(Отчет!E42=0,"---------",Отчет!E42)</f>
        <v>---------</v>
      </c>
      <c r="V46" s="79"/>
      <c r="W46" s="79"/>
      <c r="X46" s="79"/>
      <c r="Y46" s="79"/>
      <c r="Z46" s="79"/>
      <c r="AA46" s="79"/>
      <c r="AB46" s="79"/>
      <c r="AC46" s="28"/>
      <c r="AD46" s="79">
        <f>IF(Отчет!F42=0,0,Отчет!F42)</f>
        <v>0</v>
      </c>
      <c r="AE46" s="79"/>
      <c r="AF46" s="28"/>
      <c r="AG46" s="28"/>
      <c r="AH46" s="79">
        <f>IF(Отчет!G42=0,0,Отчет!G42)</f>
        <v>0</v>
      </c>
      <c r="AI46" s="79"/>
      <c r="AJ46" s="79"/>
      <c r="AK46" s="28"/>
      <c r="AL46" s="73">
        <f>Отчет!H42</f>
        <v>0</v>
      </c>
      <c r="AM46" s="73"/>
      <c r="AN46" s="73">
        <f>Отчет!I42</f>
        <v>0</v>
      </c>
      <c r="AO46" s="73"/>
      <c r="AP46" s="73">
        <f>Отчет!J42</f>
        <v>0</v>
      </c>
      <c r="AQ46" s="73"/>
      <c r="AR46" s="73">
        <f>Отчет!K42</f>
        <v>0</v>
      </c>
      <c r="AS46" s="73"/>
      <c r="AT46" s="28"/>
      <c r="AU46" s="81">
        <f>IF(Отчет!C42=0,0,IFERROR((AL46*5+AN46*4+AP46*3+AR46*2)/(AL46+AN46+AP46+AR46),0))</f>
        <v>0</v>
      </c>
      <c r="AV46" s="81"/>
      <c r="AW46" s="81"/>
      <c r="AX46" s="81"/>
      <c r="AY46" s="28"/>
      <c r="AZ46" s="68">
        <f t="shared" si="0"/>
        <v>0</v>
      </c>
      <c r="BA46" s="68"/>
      <c r="BB46" s="68"/>
      <c r="BC46" s="68"/>
      <c r="BD46" s="28"/>
    </row>
    <row r="47" spans="1:56" s="13" customFormat="1" ht="8.25" customHeight="1" thickBot="1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1:56" ht="9.9499999999999993" customHeight="1" thickBot="1" x14ac:dyDescent="0.3">
      <c r="A48" s="15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72" t="s">
        <v>20</v>
      </c>
      <c r="V48" s="72"/>
      <c r="W48" s="72"/>
      <c r="X48" s="72"/>
      <c r="Y48" s="72"/>
      <c r="Z48" s="72"/>
      <c r="AA48" s="72"/>
      <c r="AB48" s="72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76">
        <f>IFERROR(SUM(AU12:AX46)/COUNTIF(AU12:AX46,"&gt;0"),0)</f>
        <v>0</v>
      </c>
      <c r="AV48" s="75"/>
      <c r="AW48" s="75"/>
      <c r="AX48" s="77"/>
      <c r="AY48" s="15"/>
      <c r="AZ48" s="76">
        <f>IFERROR(SUM(AZ12:BC46)/COUNTIF(AZ12:BC46,"&gt;0"),0)</f>
        <v>0</v>
      </c>
      <c r="BA48" s="75"/>
      <c r="BB48" s="75"/>
      <c r="BC48" s="77"/>
      <c r="BD48" s="15"/>
    </row>
    <row r="49" spans="1:56" ht="3.6" customHeight="1" thickBot="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1:56" ht="9.9499999999999993" customHeight="1" thickBot="1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78" t="s">
        <v>21</v>
      </c>
      <c r="V50" s="78"/>
      <c r="W50" s="78"/>
      <c r="X50" s="78"/>
      <c r="Y50" s="78"/>
      <c r="Z50" s="78"/>
      <c r="AA50" s="78"/>
      <c r="AB50" s="78"/>
      <c r="AC50" s="15"/>
      <c r="AD50" s="70">
        <f>SUM(AD12:AE46)</f>
        <v>0</v>
      </c>
      <c r="AE50" s="71"/>
      <c r="AF50" s="15"/>
      <c r="AG50" s="15"/>
      <c r="AI50" s="70">
        <f>SUM(AH12:AJ46)</f>
        <v>0</v>
      </c>
      <c r="AJ50" s="71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1:56" ht="3.6" customHeight="1" thickBo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1:56" ht="9.9499999999999993" customHeight="1" thickBot="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69" t="s">
        <v>22</v>
      </c>
      <c r="T52" s="69"/>
      <c r="U52" s="69"/>
      <c r="V52" s="69"/>
      <c r="W52" s="69"/>
      <c r="X52" s="69"/>
      <c r="Y52" s="69"/>
      <c r="Z52" s="69"/>
      <c r="AA52" s="69"/>
      <c r="AB52" s="69"/>
      <c r="AC52" s="15"/>
      <c r="AD52" s="70">
        <f>IFERROR(AD50/(35-COUNTIF(B12:K46,"---------")),0)</f>
        <v>0</v>
      </c>
      <c r="AE52" s="71"/>
      <c r="AF52" s="15"/>
      <c r="AG52" s="15"/>
      <c r="AH52" s="16"/>
      <c r="AI52" s="70">
        <f>AI50/(35-COUNTIF(B13:K46,"---------"))</f>
        <v>0</v>
      </c>
      <c r="AJ52" s="71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1:56" ht="3.6" customHeight="1" thickBot="1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1:56" ht="9.9499999999999993" customHeight="1" thickBot="1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69" t="s">
        <v>23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15"/>
      <c r="AD54" s="70">
        <f>MAX(AD12:AE46)</f>
        <v>0</v>
      </c>
      <c r="AE54" s="71"/>
      <c r="AF54" s="15"/>
      <c r="AG54" s="15"/>
      <c r="AH54" s="15"/>
      <c r="AI54" s="70">
        <f>MAX(AH12:AJ46)</f>
        <v>0</v>
      </c>
      <c r="AJ54" s="71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1:56" ht="3.6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1:56" ht="9.9499999999999993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1:56" ht="3.6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1:56" ht="9.9499999999999993" customHeight="1" x14ac:dyDescent="0.25">
      <c r="AE58" s="15"/>
    </row>
  </sheetData>
  <sheetProtection algorithmName="SHA-512" hashValue="E1AdiwY8mE5dSeHYNaI9g7hjNgCsGvfxTkBwn9Ftk9P4XFqmRHs14vCPK7sEejABC6vJL4K7It2E/KI3eJywZA==" saltValue="3PrK4ETkd+q3nwQetHcS7Q==" spinCount="100000" sheet="1" objects="1" scenarios="1" selectLockedCells="1" selectUnlockedCells="1"/>
  <mergeCells count="411">
    <mergeCell ref="A2:AP3"/>
    <mergeCell ref="H5:L6"/>
    <mergeCell ref="B13:K13"/>
    <mergeCell ref="B14:K14"/>
    <mergeCell ref="B15:K15"/>
    <mergeCell ref="B16:K16"/>
    <mergeCell ref="B17:K17"/>
    <mergeCell ref="A8:J9"/>
    <mergeCell ref="L8:R9"/>
    <mergeCell ref="A5:F6"/>
    <mergeCell ref="B12:K12"/>
    <mergeCell ref="M12:S12"/>
    <mergeCell ref="AH13:AJ13"/>
    <mergeCell ref="AH14:AJ14"/>
    <mergeCell ref="AH15:AJ15"/>
    <mergeCell ref="AH16:AJ16"/>
    <mergeCell ref="AH17:AJ17"/>
    <mergeCell ref="AP10:AQ10"/>
    <mergeCell ref="AN17:AO17"/>
    <mergeCell ref="AP17:AQ17"/>
    <mergeCell ref="AN15:AO15"/>
    <mergeCell ref="AP15:AQ15"/>
    <mergeCell ref="B26:K26"/>
    <mergeCell ref="B27:K27"/>
    <mergeCell ref="B28:K28"/>
    <mergeCell ref="B29:K29"/>
    <mergeCell ref="B18:K18"/>
    <mergeCell ref="B19:K19"/>
    <mergeCell ref="B20:K20"/>
    <mergeCell ref="B21:K21"/>
    <mergeCell ref="B22:K22"/>
    <mergeCell ref="B23:K23"/>
    <mergeCell ref="B42:K42"/>
    <mergeCell ref="B43:K43"/>
    <mergeCell ref="B44:K44"/>
    <mergeCell ref="B45:K45"/>
    <mergeCell ref="B46:K46"/>
    <mergeCell ref="M13:S13"/>
    <mergeCell ref="M14:S14"/>
    <mergeCell ref="M15:S15"/>
    <mergeCell ref="M16:S16"/>
    <mergeCell ref="M17:S17"/>
    <mergeCell ref="B36:K36"/>
    <mergeCell ref="B37:K37"/>
    <mergeCell ref="B38:K38"/>
    <mergeCell ref="B39:K39"/>
    <mergeCell ref="B40:K40"/>
    <mergeCell ref="B41:K41"/>
    <mergeCell ref="B30:K30"/>
    <mergeCell ref="B31:K31"/>
    <mergeCell ref="B32:K32"/>
    <mergeCell ref="B33:K33"/>
    <mergeCell ref="B34:K34"/>
    <mergeCell ref="B35:K35"/>
    <mergeCell ref="B24:K24"/>
    <mergeCell ref="B25:K25"/>
    <mergeCell ref="M26:S26"/>
    <mergeCell ref="M27:S27"/>
    <mergeCell ref="M28:S28"/>
    <mergeCell ref="M29:S29"/>
    <mergeCell ref="M18:S18"/>
    <mergeCell ref="M19:S19"/>
    <mergeCell ref="M20:S20"/>
    <mergeCell ref="M21:S21"/>
    <mergeCell ref="M22:S22"/>
    <mergeCell ref="M23:S23"/>
    <mergeCell ref="M42:S42"/>
    <mergeCell ref="M43:S43"/>
    <mergeCell ref="M44:S44"/>
    <mergeCell ref="M45:S45"/>
    <mergeCell ref="M46:S46"/>
    <mergeCell ref="U13:AB13"/>
    <mergeCell ref="U14:AB14"/>
    <mergeCell ref="U15:AB15"/>
    <mergeCell ref="U16:AB16"/>
    <mergeCell ref="U17:AB17"/>
    <mergeCell ref="M36:S36"/>
    <mergeCell ref="M37:S37"/>
    <mergeCell ref="M38:S38"/>
    <mergeCell ref="M39:S39"/>
    <mergeCell ref="M40:S40"/>
    <mergeCell ref="M41:S41"/>
    <mergeCell ref="M30:S30"/>
    <mergeCell ref="M31:S31"/>
    <mergeCell ref="M32:S32"/>
    <mergeCell ref="M33:S33"/>
    <mergeCell ref="M34:S34"/>
    <mergeCell ref="M35:S35"/>
    <mergeCell ref="M24:S24"/>
    <mergeCell ref="M25:S25"/>
    <mergeCell ref="U27:AB27"/>
    <mergeCell ref="U28:AB28"/>
    <mergeCell ref="U29:AB29"/>
    <mergeCell ref="U18:AB18"/>
    <mergeCell ref="U19:AB19"/>
    <mergeCell ref="U20:AB20"/>
    <mergeCell ref="U21:AB21"/>
    <mergeCell ref="U22:AB22"/>
    <mergeCell ref="U23:AB23"/>
    <mergeCell ref="AD19:AE19"/>
    <mergeCell ref="AD20:AE20"/>
    <mergeCell ref="AD21:AE21"/>
    <mergeCell ref="AD22:AE22"/>
    <mergeCell ref="U42:AB42"/>
    <mergeCell ref="U43:AB43"/>
    <mergeCell ref="U44:AB44"/>
    <mergeCell ref="U45:AB45"/>
    <mergeCell ref="U46:AB46"/>
    <mergeCell ref="U36:AB36"/>
    <mergeCell ref="U37:AB37"/>
    <mergeCell ref="U38:AB38"/>
    <mergeCell ref="U39:AB39"/>
    <mergeCell ref="U40:AB40"/>
    <mergeCell ref="U41:AB41"/>
    <mergeCell ref="U30:AB30"/>
    <mergeCell ref="U31:AB31"/>
    <mergeCell ref="U32:AB32"/>
    <mergeCell ref="U33:AB33"/>
    <mergeCell ref="U34:AB34"/>
    <mergeCell ref="U35:AB35"/>
    <mergeCell ref="U24:AB24"/>
    <mergeCell ref="U25:AB25"/>
    <mergeCell ref="U26:AB26"/>
    <mergeCell ref="AD29:AE29"/>
    <mergeCell ref="AD30:AE30"/>
    <mergeCell ref="AD31:AE31"/>
    <mergeCell ref="AD32:AE32"/>
    <mergeCell ref="AD33:AE33"/>
    <mergeCell ref="AD34:AE34"/>
    <mergeCell ref="AD23:AE23"/>
    <mergeCell ref="AD24:AE24"/>
    <mergeCell ref="AD25:AE25"/>
    <mergeCell ref="AD26:AE26"/>
    <mergeCell ref="AD27:AE27"/>
    <mergeCell ref="AD28:AE28"/>
    <mergeCell ref="AD41:AE41"/>
    <mergeCell ref="AD42:AE42"/>
    <mergeCell ref="AD43:AE43"/>
    <mergeCell ref="AD44:AE44"/>
    <mergeCell ref="AD45:AE45"/>
    <mergeCell ref="AD46:AE46"/>
    <mergeCell ref="AD35:AE35"/>
    <mergeCell ref="AD36:AE36"/>
    <mergeCell ref="AD37:AE37"/>
    <mergeCell ref="AD38:AE38"/>
    <mergeCell ref="AD39:AE39"/>
    <mergeCell ref="AD40:AE40"/>
    <mergeCell ref="AH18:AJ18"/>
    <mergeCell ref="AA8:AE10"/>
    <mergeCell ref="AF8:AJ10"/>
    <mergeCell ref="AH12:AJ12"/>
    <mergeCell ref="AD17:AE17"/>
    <mergeCell ref="AD18:AE18"/>
    <mergeCell ref="AD12:AE12"/>
    <mergeCell ref="AD13:AE13"/>
    <mergeCell ref="AD14:AE14"/>
    <mergeCell ref="AD15:AE15"/>
    <mergeCell ref="AD16:AE16"/>
    <mergeCell ref="U12:AB12"/>
    <mergeCell ref="AH36:AJ36"/>
    <mergeCell ref="AH25:AJ25"/>
    <mergeCell ref="AH26:AJ26"/>
    <mergeCell ref="AH27:AJ27"/>
    <mergeCell ref="AH28:AJ28"/>
    <mergeCell ref="AH29:AJ29"/>
    <mergeCell ref="AH30:AJ30"/>
    <mergeCell ref="AH19:AJ19"/>
    <mergeCell ref="AH20:AJ20"/>
    <mergeCell ref="AH21:AJ21"/>
    <mergeCell ref="AH22:AJ22"/>
    <mergeCell ref="AH23:AJ23"/>
    <mergeCell ref="AH24:AJ24"/>
    <mergeCell ref="AR10:AS10"/>
    <mergeCell ref="AL8:AS9"/>
    <mergeCell ref="AH43:AJ43"/>
    <mergeCell ref="AH44:AJ44"/>
    <mergeCell ref="AH45:AJ45"/>
    <mergeCell ref="AH46:AJ46"/>
    <mergeCell ref="AL10:AM10"/>
    <mergeCell ref="AN10:AO10"/>
    <mergeCell ref="AL15:AM15"/>
    <mergeCell ref="AL16:AM16"/>
    <mergeCell ref="AL17:AM17"/>
    <mergeCell ref="AL18:AM18"/>
    <mergeCell ref="AH37:AJ37"/>
    <mergeCell ref="AH38:AJ38"/>
    <mergeCell ref="AH39:AJ39"/>
    <mergeCell ref="AH40:AJ40"/>
    <mergeCell ref="AH41:AJ41"/>
    <mergeCell ref="AH42:AJ42"/>
    <mergeCell ref="AH31:AJ31"/>
    <mergeCell ref="AH32:AJ32"/>
    <mergeCell ref="AH33:AJ33"/>
    <mergeCell ref="AH34:AJ34"/>
    <mergeCell ref="AH35:AJ35"/>
    <mergeCell ref="AL27:AM27"/>
    <mergeCell ref="AL46:AM46"/>
    <mergeCell ref="AN12:AO12"/>
    <mergeCell ref="AP12:AQ12"/>
    <mergeCell ref="AN13:AO13"/>
    <mergeCell ref="AP13:AQ13"/>
    <mergeCell ref="AN14:AO14"/>
    <mergeCell ref="AP14:AQ14"/>
    <mergeCell ref="AL37:AM37"/>
    <mergeCell ref="AL38:AM38"/>
    <mergeCell ref="AL39:AM39"/>
    <mergeCell ref="AL40:AM40"/>
    <mergeCell ref="AL41:AM41"/>
    <mergeCell ref="AL42:AM42"/>
    <mergeCell ref="AL31:AM31"/>
    <mergeCell ref="AL32:AM32"/>
    <mergeCell ref="AL33:AM33"/>
    <mergeCell ref="AL34:AM34"/>
    <mergeCell ref="AL35:AM35"/>
    <mergeCell ref="AL36:AM36"/>
    <mergeCell ref="AL25:AM25"/>
    <mergeCell ref="AL26:AM26"/>
    <mergeCell ref="AL28:AM28"/>
    <mergeCell ref="AL29:AM29"/>
    <mergeCell ref="AL30:AM30"/>
    <mergeCell ref="AR15:AS15"/>
    <mergeCell ref="AN16:AO16"/>
    <mergeCell ref="AP16:AQ16"/>
    <mergeCell ref="AR16:AS16"/>
    <mergeCell ref="AL43:AM43"/>
    <mergeCell ref="AL44:AM44"/>
    <mergeCell ref="AL45:AM45"/>
    <mergeCell ref="AL19:AM19"/>
    <mergeCell ref="AL20:AM20"/>
    <mergeCell ref="AL21:AM21"/>
    <mergeCell ref="AL22:AM22"/>
    <mergeCell ref="AL23:AM23"/>
    <mergeCell ref="AL24:AM24"/>
    <mergeCell ref="AN19:AO19"/>
    <mergeCell ref="AP19:AQ19"/>
    <mergeCell ref="AR19:AS19"/>
    <mergeCell ref="AN20:AO20"/>
    <mergeCell ref="AP20:AQ20"/>
    <mergeCell ref="AR20:AS20"/>
    <mergeCell ref="AR17:AS17"/>
    <mergeCell ref="AN18:AO18"/>
    <mergeCell ref="AP18:AQ18"/>
    <mergeCell ref="AR18:AS18"/>
    <mergeCell ref="AN23:AO23"/>
    <mergeCell ref="AP23:AQ23"/>
    <mergeCell ref="AR23:AS23"/>
    <mergeCell ref="AN24:AO24"/>
    <mergeCell ref="AP24:AQ24"/>
    <mergeCell ref="AR24:AS24"/>
    <mergeCell ref="AN21:AO21"/>
    <mergeCell ref="AP21:AQ21"/>
    <mergeCell ref="AR21:AS21"/>
    <mergeCell ref="AN22:AO22"/>
    <mergeCell ref="AP22:AQ22"/>
    <mergeCell ref="AR22:AS22"/>
    <mergeCell ref="AN27:AO27"/>
    <mergeCell ref="AP27:AQ27"/>
    <mergeCell ref="AR27:AS27"/>
    <mergeCell ref="AN28:AO28"/>
    <mergeCell ref="AP28:AQ28"/>
    <mergeCell ref="AR28:AS28"/>
    <mergeCell ref="AN25:AO25"/>
    <mergeCell ref="AP25:AQ25"/>
    <mergeCell ref="AR25:AS25"/>
    <mergeCell ref="AN26:AO26"/>
    <mergeCell ref="AP26:AQ26"/>
    <mergeCell ref="AR26:AS26"/>
    <mergeCell ref="AN31:AO31"/>
    <mergeCell ref="AP31:AQ31"/>
    <mergeCell ref="AR31:AS31"/>
    <mergeCell ref="AN32:AO32"/>
    <mergeCell ref="AP32:AQ32"/>
    <mergeCell ref="AR32:AS32"/>
    <mergeCell ref="AN29:AO29"/>
    <mergeCell ref="AP29:AQ29"/>
    <mergeCell ref="AR29:AS29"/>
    <mergeCell ref="AN30:AO30"/>
    <mergeCell ref="AP30:AQ30"/>
    <mergeCell ref="AR30:AS30"/>
    <mergeCell ref="AN35:AO35"/>
    <mergeCell ref="AP35:AQ35"/>
    <mergeCell ref="AR35:AS35"/>
    <mergeCell ref="AN36:AO36"/>
    <mergeCell ref="AP36:AQ36"/>
    <mergeCell ref="AR36:AS36"/>
    <mergeCell ref="AN33:AO33"/>
    <mergeCell ref="AP33:AQ33"/>
    <mergeCell ref="AR33:AS33"/>
    <mergeCell ref="AN34:AO34"/>
    <mergeCell ref="AP34:AQ34"/>
    <mergeCell ref="AR34:AS34"/>
    <mergeCell ref="AU14:AX14"/>
    <mergeCell ref="AU15:AX15"/>
    <mergeCell ref="AU16:AX16"/>
    <mergeCell ref="AU17:AX17"/>
    <mergeCell ref="AU18:AX18"/>
    <mergeCell ref="AU19:AX19"/>
    <mergeCell ref="AU8:AX10"/>
    <mergeCell ref="AY8:BC10"/>
    <mergeCell ref="AN45:AO45"/>
    <mergeCell ref="AP45:AQ45"/>
    <mergeCell ref="AR45:AS45"/>
    <mergeCell ref="AN41:AO41"/>
    <mergeCell ref="AP41:AQ41"/>
    <mergeCell ref="AR41:AS41"/>
    <mergeCell ref="AN42:AO42"/>
    <mergeCell ref="AP42:AQ42"/>
    <mergeCell ref="AR42:AS42"/>
    <mergeCell ref="AN39:AO39"/>
    <mergeCell ref="AP39:AQ39"/>
    <mergeCell ref="AR39:AS39"/>
    <mergeCell ref="AN40:AO40"/>
    <mergeCell ref="AP40:AQ40"/>
    <mergeCell ref="AR40:AS40"/>
    <mergeCell ref="AN37:AO37"/>
    <mergeCell ref="AZ13:BC13"/>
    <mergeCell ref="AZ14:BC14"/>
    <mergeCell ref="AZ15:BC15"/>
    <mergeCell ref="AZ16:BC16"/>
    <mergeCell ref="AZ17:BC17"/>
    <mergeCell ref="AZ18:BC18"/>
    <mergeCell ref="AZ19:BC19"/>
    <mergeCell ref="AU38:AX38"/>
    <mergeCell ref="AU39:AX39"/>
    <mergeCell ref="AU32:AX32"/>
    <mergeCell ref="AU33:AX33"/>
    <mergeCell ref="AU34:AX34"/>
    <mergeCell ref="AU35:AX35"/>
    <mergeCell ref="AU36:AX36"/>
    <mergeCell ref="AU37:AX37"/>
    <mergeCell ref="AU26:AX26"/>
    <mergeCell ref="AU27:AX27"/>
    <mergeCell ref="AU28:AX28"/>
    <mergeCell ref="AU29:AX29"/>
    <mergeCell ref="AU30:AX30"/>
    <mergeCell ref="AU31:AX31"/>
    <mergeCell ref="AU20:AX20"/>
    <mergeCell ref="AU21:AX21"/>
    <mergeCell ref="AU22:AX22"/>
    <mergeCell ref="AZ20:BC20"/>
    <mergeCell ref="AZ21:BC21"/>
    <mergeCell ref="AZ22:BC22"/>
    <mergeCell ref="AZ23:BC23"/>
    <mergeCell ref="AZ24:BC24"/>
    <mergeCell ref="AZ25:BC25"/>
    <mergeCell ref="AU44:AX44"/>
    <mergeCell ref="AU45:AX45"/>
    <mergeCell ref="AU46:AX46"/>
    <mergeCell ref="AU40:AX40"/>
    <mergeCell ref="AU41:AX41"/>
    <mergeCell ref="AU42:AX42"/>
    <mergeCell ref="AU43:AX43"/>
    <mergeCell ref="AU23:AX23"/>
    <mergeCell ref="AU24:AX24"/>
    <mergeCell ref="AU25:AX25"/>
    <mergeCell ref="AZ35:BC35"/>
    <mergeCell ref="AZ36:BC36"/>
    <mergeCell ref="AZ37:BC37"/>
    <mergeCell ref="AZ26:BC26"/>
    <mergeCell ref="AZ27:BC27"/>
    <mergeCell ref="AZ28:BC28"/>
    <mergeCell ref="AZ29:BC29"/>
    <mergeCell ref="AZ30:BC30"/>
    <mergeCell ref="AZ31:BC31"/>
    <mergeCell ref="AU48:AX48"/>
    <mergeCell ref="AZ48:BC48"/>
    <mergeCell ref="U50:AB50"/>
    <mergeCell ref="AL14:AM14"/>
    <mergeCell ref="AL13:AM13"/>
    <mergeCell ref="AL12:AM12"/>
    <mergeCell ref="AU13:AX13"/>
    <mergeCell ref="AZ12:BC12"/>
    <mergeCell ref="AU12:AX12"/>
    <mergeCell ref="AZ44:BC44"/>
    <mergeCell ref="AZ45:BC45"/>
    <mergeCell ref="AZ46:BC46"/>
    <mergeCell ref="AR14:AS14"/>
    <mergeCell ref="AR13:AS13"/>
    <mergeCell ref="AR12:AS12"/>
    <mergeCell ref="AZ38:BC38"/>
    <mergeCell ref="AZ39:BC39"/>
    <mergeCell ref="AZ40:BC40"/>
    <mergeCell ref="AZ41:BC41"/>
    <mergeCell ref="AZ42:BC42"/>
    <mergeCell ref="AZ43:BC43"/>
    <mergeCell ref="AZ32:BC32"/>
    <mergeCell ref="AZ33:BC33"/>
    <mergeCell ref="AZ34:BC34"/>
    <mergeCell ref="O54:AB54"/>
    <mergeCell ref="AD54:AE54"/>
    <mergeCell ref="AI54:AJ54"/>
    <mergeCell ref="S52:AB52"/>
    <mergeCell ref="U48:AB48"/>
    <mergeCell ref="AD50:AE50"/>
    <mergeCell ref="AD52:AE52"/>
    <mergeCell ref="AI50:AJ50"/>
    <mergeCell ref="AI52:AJ52"/>
    <mergeCell ref="AN46:AO46"/>
    <mergeCell ref="AP46:AQ46"/>
    <mergeCell ref="AR46:AS46"/>
    <mergeCell ref="AN43:AO43"/>
    <mergeCell ref="AP43:AQ43"/>
    <mergeCell ref="AR43:AS43"/>
    <mergeCell ref="AN44:AO44"/>
    <mergeCell ref="AP44:AQ44"/>
    <mergeCell ref="AR44:AS44"/>
    <mergeCell ref="AP37:AQ37"/>
    <mergeCell ref="AR37:AS37"/>
    <mergeCell ref="AN38:AO38"/>
    <mergeCell ref="AP38:AQ38"/>
    <mergeCell ref="AR38:AS3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1"/>
  <sheetViews>
    <sheetView topLeftCell="A2" zoomScale="130" zoomScaleNormal="130" workbookViewId="0">
      <selection activeCell="L8" sqref="L8"/>
    </sheetView>
  </sheetViews>
  <sheetFormatPr defaultRowHeight="11.25" x14ac:dyDescent="0.25"/>
  <cols>
    <col min="1" max="1" width="3.140625" style="36" bestFit="1" customWidth="1"/>
    <col min="2" max="2" width="12.5703125" style="36" bestFit="1" customWidth="1"/>
    <col min="3" max="3" width="11.85546875" style="36" customWidth="1"/>
    <col min="4" max="4" width="17.7109375" style="36" customWidth="1"/>
    <col min="5" max="5" width="5" style="37" customWidth="1"/>
    <col min="6" max="6" width="8.140625" style="37" customWidth="1"/>
    <col min="7" max="10" width="4.7109375" style="36" customWidth="1"/>
    <col min="11" max="16384" width="9.140625" style="36"/>
  </cols>
  <sheetData>
    <row r="3" spans="1:17" ht="6.95" customHeight="1" x14ac:dyDescent="0.25"/>
    <row r="4" spans="1:17" ht="15" x14ac:dyDescent="0.25">
      <c r="B4" s="38">
        <f>Отчет!C3</f>
        <v>313</v>
      </c>
    </row>
    <row r="5" spans="1:17" ht="6.95" customHeight="1" x14ac:dyDescent="0.25"/>
    <row r="6" spans="1:17" ht="15" x14ac:dyDescent="0.25">
      <c r="C6" s="38" t="str">
        <f>Отчет!C4</f>
        <v>Октябрь</v>
      </c>
    </row>
    <row r="7" spans="1:17" ht="10.5" customHeight="1" x14ac:dyDescent="0.25">
      <c r="G7" s="92" t="s">
        <v>7</v>
      </c>
      <c r="H7" s="92"/>
      <c r="I7" s="92"/>
      <c r="J7" s="92"/>
    </row>
    <row r="8" spans="1:17" ht="19.5" customHeight="1" x14ac:dyDescent="0.25">
      <c r="A8" s="39" t="s">
        <v>0</v>
      </c>
      <c r="B8" s="39" t="s">
        <v>1</v>
      </c>
      <c r="C8" s="39" t="s">
        <v>2</v>
      </c>
      <c r="D8" s="39" t="s">
        <v>3</v>
      </c>
      <c r="E8" s="40" t="s">
        <v>16</v>
      </c>
      <c r="F8" s="40" t="s">
        <v>17</v>
      </c>
      <c r="G8" s="41">
        <v>5</v>
      </c>
      <c r="H8" s="41">
        <v>4</v>
      </c>
      <c r="I8" s="41">
        <v>3</v>
      </c>
      <c r="J8" s="41">
        <v>2</v>
      </c>
      <c r="K8" s="42" t="s">
        <v>19</v>
      </c>
      <c r="L8" s="52" t="s">
        <v>18</v>
      </c>
      <c r="N8" s="43"/>
      <c r="O8" s="43"/>
      <c r="P8" s="43"/>
      <c r="Q8" s="43"/>
    </row>
    <row r="9" spans="1:17" x14ac:dyDescent="0.25">
      <c r="A9" s="44">
        <v>1</v>
      </c>
      <c r="B9" s="44" t="str">
        <f>IF(Отчет!C16=0,"---------",Отчет!C16)</f>
        <v>Коц</v>
      </c>
      <c r="C9" s="44" t="str">
        <f>IF(Отчет!D16=0,"---------",Отчет!D16)</f>
        <v>Татьяна</v>
      </c>
      <c r="D9" s="44" t="str">
        <f>IF(Отчет!E16=0,"---------",Отчет!E16)</f>
        <v>Юрьевна</v>
      </c>
      <c r="E9" s="54">
        <f>IF(Отчет!F16=0,0,Отчет!F16)</f>
        <v>0</v>
      </c>
      <c r="F9" s="54">
        <f>IF(Отчет!G16=0,0,Отчет!G16)</f>
        <v>0</v>
      </c>
      <c r="G9" s="45">
        <f>Отчет!H16</f>
        <v>0</v>
      </c>
      <c r="H9" s="45">
        <f>Отчет!I16</f>
        <v>0</v>
      </c>
      <c r="I9" s="45">
        <f>Отчет!J16</f>
        <v>0</v>
      </c>
      <c r="J9" s="45">
        <f>Отчет!K16</f>
        <v>0</v>
      </c>
      <c r="K9" s="46">
        <f>IF(Отчет!C16=0,0,IFERROR((G9*5+H9*4+I9*3+J9*2)/(G9+H9+I9+J9),0))</f>
        <v>0</v>
      </c>
      <c r="L9" s="47">
        <f t="shared" ref="L9:L43" si="0">K9-F9*0.05</f>
        <v>0</v>
      </c>
      <c r="M9" s="43"/>
      <c r="N9" s="43"/>
      <c r="O9" s="43"/>
      <c r="P9" s="43"/>
      <c r="Q9" s="43"/>
    </row>
    <row r="10" spans="1:17" x14ac:dyDescent="0.25">
      <c r="A10" s="36">
        <v>2</v>
      </c>
      <c r="B10" s="36" t="str">
        <f>IF(Отчет!C9=0,"---------",Отчет!C9)</f>
        <v>Бернацкая</v>
      </c>
      <c r="C10" s="36" t="str">
        <f>IF(Отчет!D9=0,"---------",Отчет!D9)</f>
        <v>Диана</v>
      </c>
      <c r="D10" s="36" t="str">
        <f>IF(Отчет!E9=0,"---------",Отчет!E9)</f>
        <v>Олеговна</v>
      </c>
      <c r="E10" s="43">
        <f>IF(Отчет!F9=0,0,Отчет!F9)</f>
        <v>0</v>
      </c>
      <c r="F10" s="43">
        <f>IF(Отчет!G9=0,0,Отчет!G9)</f>
        <v>0</v>
      </c>
      <c r="G10" s="49">
        <f>Отчет!H9</f>
        <v>0</v>
      </c>
      <c r="H10" s="49">
        <f>Отчет!I9</f>
        <v>0</v>
      </c>
      <c r="I10" s="49">
        <f>Отчет!J9</f>
        <v>0</v>
      </c>
      <c r="J10" s="49">
        <f>Отчет!K9</f>
        <v>0</v>
      </c>
      <c r="K10" s="50">
        <f>IF(Отчет!C9=0,0,IFERROR((G10*5+H10*4+I10*3+J10*2)/(G10+H10+I10+J10),0))</f>
        <v>0</v>
      </c>
      <c r="L10" s="51">
        <f t="shared" si="0"/>
        <v>0</v>
      </c>
      <c r="M10" s="43"/>
      <c r="N10" s="43"/>
      <c r="O10" s="43"/>
      <c r="P10" s="43"/>
      <c r="Q10" s="43"/>
    </row>
    <row r="11" spans="1:17" x14ac:dyDescent="0.25">
      <c r="A11" s="44">
        <v>3</v>
      </c>
      <c r="B11" s="36" t="str">
        <f>IF(Отчет!C19=0,"---------",Отчет!C19)</f>
        <v>Махмутова</v>
      </c>
      <c r="C11" s="36" t="str">
        <f>IF(Отчет!D19=0,"---------",Отчет!D19)</f>
        <v>Рушана</v>
      </c>
      <c r="D11" s="36" t="str">
        <f>IF(Отчет!E19=0,"---------",Отчет!E19)</f>
        <v>Фариховна</v>
      </c>
      <c r="E11" s="43">
        <f>IF(Отчет!F19=0,0,Отчет!F19)</f>
        <v>0</v>
      </c>
      <c r="F11" s="43">
        <f>IF(Отчет!G19=0,0,Отчет!G19)</f>
        <v>0</v>
      </c>
      <c r="G11" s="49">
        <f>Отчет!H19</f>
        <v>0</v>
      </c>
      <c r="H11" s="49">
        <f>Отчет!I19</f>
        <v>0</v>
      </c>
      <c r="I11" s="49">
        <f>Отчет!J19</f>
        <v>0</v>
      </c>
      <c r="J11" s="49">
        <f>Отчет!K19</f>
        <v>0</v>
      </c>
      <c r="K11" s="50">
        <f>IF(Отчет!C19=0,0,IFERROR((G11*5+H11*4+I11*3+J11*2)/(G11+H11+I11+J11),0))</f>
        <v>0</v>
      </c>
      <c r="L11" s="51">
        <f t="shared" si="0"/>
        <v>0</v>
      </c>
    </row>
    <row r="12" spans="1:17" x14ac:dyDescent="0.25">
      <c r="A12" s="36">
        <v>4</v>
      </c>
      <c r="B12" s="44" t="str">
        <f>IF(Отчет!C22=0,"---------",Отчет!C22)</f>
        <v>Полякова</v>
      </c>
      <c r="C12" s="44" t="str">
        <f>IF(Отчет!D22=0,"---------",Отчет!D22)</f>
        <v>Эльвира</v>
      </c>
      <c r="D12" s="44" t="str">
        <f>IF(Отчет!E22=0,"---------",Отчет!E22)</f>
        <v>Сергеевна</v>
      </c>
      <c r="E12" s="54">
        <f>IF(Отчет!F22=0,0,Отчет!F22)</f>
        <v>0</v>
      </c>
      <c r="F12" s="54">
        <f>IF(Отчет!G22=0,0,Отчет!G22)</f>
        <v>0</v>
      </c>
      <c r="G12" s="45">
        <f>Отчет!H22</f>
        <v>0</v>
      </c>
      <c r="H12" s="45">
        <f>Отчет!I22</f>
        <v>0</v>
      </c>
      <c r="I12" s="45">
        <f>Отчет!J22</f>
        <v>0</v>
      </c>
      <c r="J12" s="45">
        <f>Отчет!K22</f>
        <v>0</v>
      </c>
      <c r="K12" s="46">
        <f>IF(Отчет!C22=0,0,IFERROR((G12*5+H12*4+I12*3+J12*2)/(G12+H12+I12+J12),0))</f>
        <v>0</v>
      </c>
      <c r="L12" s="47">
        <f t="shared" si="0"/>
        <v>0</v>
      </c>
    </row>
    <row r="13" spans="1:17" x14ac:dyDescent="0.25">
      <c r="A13" s="44">
        <v>5</v>
      </c>
      <c r="B13" s="44" t="str">
        <f>IF(Отчет!C10=0,"---------",Отчет!C10)</f>
        <v>Гусейнова</v>
      </c>
      <c r="C13" s="44" t="str">
        <f>IF(Отчет!D10=0,"---------",Отчет!D10)</f>
        <v>Лейла</v>
      </c>
      <c r="D13" s="44" t="str">
        <f>IF(Отчет!E10=0,"---------",Отчет!E10)</f>
        <v>Расимовна</v>
      </c>
      <c r="E13" s="54">
        <f>IF(Отчет!F10=0,0,Отчет!F10)</f>
        <v>0</v>
      </c>
      <c r="F13" s="54">
        <f>IF(Отчет!G10=0,0,Отчет!G10)</f>
        <v>0</v>
      </c>
      <c r="G13" s="45">
        <f>Отчет!H10</f>
        <v>0</v>
      </c>
      <c r="H13" s="45">
        <f>Отчет!I10</f>
        <v>0</v>
      </c>
      <c r="I13" s="45">
        <f>Отчет!J10</f>
        <v>0</v>
      </c>
      <c r="J13" s="45">
        <f>Отчет!K10</f>
        <v>0</v>
      </c>
      <c r="K13" s="46">
        <f>IF(Отчет!C10=0,0,IFERROR((G13*5+H13*4+I13*3+J13*2)/(G13+H13+I13+J13),0))</f>
        <v>0</v>
      </c>
      <c r="L13" s="47">
        <f t="shared" si="0"/>
        <v>0</v>
      </c>
    </row>
    <row r="14" spans="1:17" x14ac:dyDescent="0.25">
      <c r="A14" s="36">
        <v>6</v>
      </c>
      <c r="B14" s="44" t="str">
        <f>IF(Отчет!C36=0,"---------",Отчет!C36)</f>
        <v>---------</v>
      </c>
      <c r="C14" s="44" t="str">
        <f>IF(Отчет!D36=0,"---------",Отчет!D36)</f>
        <v>---------</v>
      </c>
      <c r="D14" s="44" t="str">
        <f>IF(Отчет!E36=0,"---------",Отчет!E36)</f>
        <v>---------</v>
      </c>
      <c r="E14" s="54">
        <f>IF(Отчет!F36=0,0,Отчет!F36)</f>
        <v>0</v>
      </c>
      <c r="F14" s="54">
        <f>IF(Отчет!G36=0,0,Отчет!G36)</f>
        <v>0</v>
      </c>
      <c r="G14" s="45">
        <f>Отчет!H36</f>
        <v>0</v>
      </c>
      <c r="H14" s="45">
        <f>Отчет!I36</f>
        <v>0</v>
      </c>
      <c r="I14" s="45">
        <f>Отчет!J36</f>
        <v>0</v>
      </c>
      <c r="J14" s="45">
        <f>Отчет!K36</f>
        <v>0</v>
      </c>
      <c r="K14" s="46">
        <f>IF(Отчет!C36=0,0,IFERROR((G14*5+H14*4+I14*3+J14*2)/(G14+H14+I14+J14),0))</f>
        <v>0</v>
      </c>
      <c r="L14" s="47">
        <f t="shared" si="0"/>
        <v>0</v>
      </c>
    </row>
    <row r="15" spans="1:17" x14ac:dyDescent="0.25">
      <c r="A15" s="44">
        <v>7</v>
      </c>
      <c r="B15" s="36" t="str">
        <f>IF(Отчет!C29=0,"---------",Отчет!C29)</f>
        <v>Хамидуллина</v>
      </c>
      <c r="C15" s="36" t="str">
        <f>IF(Отчет!D29=0,"---------",Отчет!D29)</f>
        <v>Румия</v>
      </c>
      <c r="D15" s="36" t="str">
        <f>IF(Отчет!E29=0,"---------",Отчет!E29)</f>
        <v>Назировна</v>
      </c>
      <c r="E15" s="43">
        <f>IF(Отчет!F29=0,0,Отчет!F29)</f>
        <v>0</v>
      </c>
      <c r="F15" s="43">
        <f>IF(Отчет!G29=0,0,Отчет!G29)</f>
        <v>0</v>
      </c>
      <c r="G15" s="49">
        <f>Отчет!H29</f>
        <v>0</v>
      </c>
      <c r="H15" s="49">
        <f>Отчет!I29</f>
        <v>0</v>
      </c>
      <c r="I15" s="49">
        <f>Отчет!J29</f>
        <v>0</v>
      </c>
      <c r="J15" s="49">
        <f>Отчет!K29</f>
        <v>0</v>
      </c>
      <c r="K15" s="50">
        <f>IF(Отчет!C29=0,0,IFERROR((G15*5+H15*4+I15*3+J15*2)/(G15+H15+I15+J15),0))</f>
        <v>0</v>
      </c>
      <c r="L15" s="51">
        <f t="shared" si="0"/>
        <v>0</v>
      </c>
    </row>
    <row r="16" spans="1:17" x14ac:dyDescent="0.25">
      <c r="A16" s="36">
        <v>8</v>
      </c>
      <c r="B16" s="44" t="str">
        <f>IF(Отчет!C30=0,"---------",Отчет!C30)</f>
        <v>Харисова</v>
      </c>
      <c r="C16" s="44" t="str">
        <f>IF(Отчет!D30=0,"---------",Отчет!D30)</f>
        <v>Рузалина</v>
      </c>
      <c r="D16" s="44" t="str">
        <f>IF(Отчет!E30=0,"---------",Отчет!E30)</f>
        <v>Венеровна</v>
      </c>
      <c r="E16" s="54">
        <f>IF(Отчет!F30=0,0,Отчет!F30)</f>
        <v>0</v>
      </c>
      <c r="F16" s="54">
        <f>IF(Отчет!G30=0,0,Отчет!G30)</f>
        <v>0</v>
      </c>
      <c r="G16" s="45">
        <f>Отчет!H30</f>
        <v>0</v>
      </c>
      <c r="H16" s="45">
        <f>Отчет!I30</f>
        <v>0</v>
      </c>
      <c r="I16" s="45">
        <f>Отчет!J30</f>
        <v>0</v>
      </c>
      <c r="J16" s="45">
        <f>Отчет!K30</f>
        <v>0</v>
      </c>
      <c r="K16" s="46">
        <f>IF(Отчет!C30=0,0,IFERROR((G16*5+H16*4+I16*3+J16*2)/(G16+H16+I16+J16),0))</f>
        <v>0</v>
      </c>
      <c r="L16" s="47">
        <f t="shared" si="0"/>
        <v>0</v>
      </c>
    </row>
    <row r="17" spans="1:12" x14ac:dyDescent="0.25">
      <c r="A17" s="44">
        <v>9</v>
      </c>
      <c r="B17" s="36" t="str">
        <f>IF(Отчет!C17=0,"---------",Отчет!C17)</f>
        <v>Каримова</v>
      </c>
      <c r="C17" s="36" t="str">
        <f>IF(Отчет!D17=0,"---------",Отчет!D17)</f>
        <v>Ильмира</v>
      </c>
      <c r="D17" s="36" t="str">
        <f>IF(Отчет!E17=0,"---------",Отчет!E17)</f>
        <v>Ильфатовна</v>
      </c>
      <c r="E17" s="43">
        <f>IF(Отчет!F17=0,0,Отчет!F17)</f>
        <v>0</v>
      </c>
      <c r="F17" s="43">
        <f>IF(Отчет!G17=0,0,Отчет!G17)</f>
        <v>0</v>
      </c>
      <c r="G17" s="49">
        <f>Отчет!H17</f>
        <v>0</v>
      </c>
      <c r="H17" s="49">
        <f>Отчет!I17</f>
        <v>0</v>
      </c>
      <c r="I17" s="49">
        <f>Отчет!J17</f>
        <v>0</v>
      </c>
      <c r="J17" s="49">
        <f>Отчет!K17</f>
        <v>0</v>
      </c>
      <c r="K17" s="50">
        <f>IF(Отчет!C17=0,0,IFERROR((G17*5+H17*4+I17*3+J17*2)/(G17+H17+I17+J17),0))</f>
        <v>0</v>
      </c>
      <c r="L17" s="51">
        <f t="shared" si="0"/>
        <v>0</v>
      </c>
    </row>
    <row r="18" spans="1:12" x14ac:dyDescent="0.25">
      <c r="A18" s="36">
        <v>10</v>
      </c>
      <c r="B18" s="44" t="str">
        <f>IF(Отчет!C26=0,"---------",Отчет!C26)</f>
        <v>Фаттахова</v>
      </c>
      <c r="C18" s="44" t="str">
        <f>IF(Отчет!D26=0,"---------",Отчет!D26)</f>
        <v>Дилара</v>
      </c>
      <c r="D18" s="44" t="str">
        <f>IF(Отчет!E26=0,"---------",Отчет!E26)</f>
        <v>Ильшатовна</v>
      </c>
      <c r="E18" s="54">
        <f>IF(Отчет!F26=0,0,Отчет!F26)</f>
        <v>0</v>
      </c>
      <c r="F18" s="54">
        <f>IF(Отчет!G26=0,0,Отчет!G26)</f>
        <v>0</v>
      </c>
      <c r="G18" s="45">
        <f>Отчет!H26</f>
        <v>0</v>
      </c>
      <c r="H18" s="45">
        <f>Отчет!I26</f>
        <v>0</v>
      </c>
      <c r="I18" s="45">
        <f>Отчет!J26</f>
        <v>0</v>
      </c>
      <c r="J18" s="45">
        <f>Отчет!K26</f>
        <v>0</v>
      </c>
      <c r="K18" s="46">
        <f>IF(Отчет!C26=0,0,IFERROR((G18*5+H18*4+I18*3+J18*2)/(G18+H18+I18+J18),0))</f>
        <v>0</v>
      </c>
      <c r="L18" s="47">
        <f t="shared" si="0"/>
        <v>0</v>
      </c>
    </row>
    <row r="19" spans="1:12" x14ac:dyDescent="0.25">
      <c r="A19" s="44">
        <v>11</v>
      </c>
      <c r="B19" s="44" t="str">
        <f>IF(Отчет!C18=0,"---------",Отчет!C18)</f>
        <v>Кузьмина</v>
      </c>
      <c r="C19" s="44" t="str">
        <f>IF(Отчет!D18=0,"---------",Отчет!D18)</f>
        <v>Кристина</v>
      </c>
      <c r="D19" s="44" t="str">
        <f>IF(Отчет!E18=0,"---------",Отчет!E18)</f>
        <v>Юрьевна</v>
      </c>
      <c r="E19" s="54">
        <f>IF(Отчет!F18=0,0,Отчет!F18)</f>
        <v>0</v>
      </c>
      <c r="F19" s="54">
        <f>IF(Отчет!G18=0,0,Отчет!G18)</f>
        <v>0</v>
      </c>
      <c r="G19" s="45">
        <f>Отчет!H18</f>
        <v>0</v>
      </c>
      <c r="H19" s="45">
        <f>Отчет!I18</f>
        <v>0</v>
      </c>
      <c r="I19" s="45">
        <f>Отчет!J18</f>
        <v>0</v>
      </c>
      <c r="J19" s="45">
        <f>Отчет!K18</f>
        <v>0</v>
      </c>
      <c r="K19" s="46">
        <f>IF(Отчет!C18=0,0,IFERROR((G19*5+H19*4+I19*3+J19*2)/(G19+H19+I19+J19),0))</f>
        <v>0</v>
      </c>
      <c r="L19" s="47">
        <f t="shared" si="0"/>
        <v>0</v>
      </c>
    </row>
    <row r="20" spans="1:12" x14ac:dyDescent="0.25">
      <c r="A20" s="36">
        <v>12</v>
      </c>
      <c r="B20" s="36" t="str">
        <f>IF(Отчет!C13=0,"---------",Отчет!C13)</f>
        <v>Зарипова</v>
      </c>
      <c r="C20" s="36" t="str">
        <f>IF(Отчет!D13=0,"---------",Отчет!D13)</f>
        <v>Алсу</v>
      </c>
      <c r="D20" s="36" t="str">
        <f>IF(Отчет!E13=0,"---------",Отчет!E13)</f>
        <v>Салаватовна</v>
      </c>
      <c r="E20" s="43">
        <f>IF(Отчет!F13=0,0,Отчет!F13)</f>
        <v>0</v>
      </c>
      <c r="F20" s="43">
        <f>IF(Отчет!G13=0,0,Отчет!G13)</f>
        <v>0</v>
      </c>
      <c r="G20" s="49">
        <f>Отчет!H13</f>
        <v>0</v>
      </c>
      <c r="H20" s="49">
        <f>Отчет!I13</f>
        <v>0</v>
      </c>
      <c r="I20" s="49">
        <f>Отчет!J13</f>
        <v>0</v>
      </c>
      <c r="J20" s="49">
        <f>Отчет!K13</f>
        <v>0</v>
      </c>
      <c r="K20" s="50">
        <f>IF(Отчет!C13=0,0,IFERROR((G20*5+H20*4+I20*3+J20*2)/(G20+H20+I20+J20),0))</f>
        <v>0</v>
      </c>
      <c r="L20" s="51">
        <f t="shared" si="0"/>
        <v>0</v>
      </c>
    </row>
    <row r="21" spans="1:12" x14ac:dyDescent="0.25">
      <c r="A21" s="44">
        <v>13</v>
      </c>
      <c r="B21" s="36" t="str">
        <f>IF(Отчет!C11=0,"---------",Отчет!C11)</f>
        <v>Галимова</v>
      </c>
      <c r="C21" s="36" t="str">
        <f>IF(Отчет!D11=0,"---------",Отчет!D11)</f>
        <v>Диана</v>
      </c>
      <c r="D21" s="36" t="str">
        <f>IF(Отчет!E11=0,"---------",Отчет!E11)</f>
        <v>Илюсовна</v>
      </c>
      <c r="E21" s="43">
        <f>IF(Отчет!F11=0,0,Отчет!F11)</f>
        <v>0</v>
      </c>
      <c r="F21" s="43">
        <f>IF(Отчет!G11=0,0,Отчет!G11)</f>
        <v>0</v>
      </c>
      <c r="G21" s="49">
        <f>Отчет!H11</f>
        <v>0</v>
      </c>
      <c r="H21" s="49">
        <f>Отчет!I11</f>
        <v>0</v>
      </c>
      <c r="I21" s="49">
        <f>Отчет!J11</f>
        <v>0</v>
      </c>
      <c r="J21" s="49">
        <f>Отчет!K11</f>
        <v>0</v>
      </c>
      <c r="K21" s="50">
        <f>IF(Отчет!C11=0,0,IFERROR((G21*5+H21*4+I21*3+J21*2)/(G21+H21+I21+J21),0))</f>
        <v>0</v>
      </c>
      <c r="L21" s="51">
        <f t="shared" si="0"/>
        <v>0</v>
      </c>
    </row>
    <row r="22" spans="1:12" x14ac:dyDescent="0.25">
      <c r="A22" s="36">
        <v>14</v>
      </c>
      <c r="B22" s="44" t="str">
        <f>IF(Отчет!C12=0,"---------",Отчет!C12)</f>
        <v>Диникеева</v>
      </c>
      <c r="C22" s="44" t="str">
        <f>IF(Отчет!D12=0,"---------",Отчет!D12)</f>
        <v>Анжелика</v>
      </c>
      <c r="D22" s="44" t="str">
        <f>IF(Отчет!E12=0,"---------",Отчет!E12)</f>
        <v>Алмазовна</v>
      </c>
      <c r="E22" s="54">
        <f>IF(Отчет!F12=0,0,Отчет!F12)</f>
        <v>0</v>
      </c>
      <c r="F22" s="54">
        <f>IF(Отчет!G12=0,0,Отчет!G12)</f>
        <v>0</v>
      </c>
      <c r="G22" s="45">
        <f>Отчет!H12</f>
        <v>0</v>
      </c>
      <c r="H22" s="45">
        <f>Отчет!I12</f>
        <v>0</v>
      </c>
      <c r="I22" s="45">
        <f>Отчет!J12</f>
        <v>0</v>
      </c>
      <c r="J22" s="45">
        <f>Отчет!K12</f>
        <v>0</v>
      </c>
      <c r="K22" s="46">
        <f>IF(Отчет!C12=0,0,IFERROR((G22*5+H22*4+I22*3+J22*2)/(G22+H22+I22+J22),0))</f>
        <v>0</v>
      </c>
      <c r="L22" s="47">
        <f t="shared" si="0"/>
        <v>0</v>
      </c>
    </row>
    <row r="23" spans="1:12" x14ac:dyDescent="0.25">
      <c r="A23" s="44">
        <v>15</v>
      </c>
      <c r="B23" s="36" t="str">
        <f>IF(Отчет!C25=0,"---------",Отчет!C25)</f>
        <v>Тимергалиева</v>
      </c>
      <c r="C23" s="36" t="str">
        <f>IF(Отчет!D25=0,"---------",Отчет!D25)</f>
        <v>Гульназ</v>
      </c>
      <c r="D23" s="36" t="str">
        <f>IF(Отчет!E25=0,"---------",Отчет!E25)</f>
        <v>Рашитовна</v>
      </c>
      <c r="E23" s="43">
        <f>IF(Отчет!F25=0,0,Отчет!F25)</f>
        <v>0</v>
      </c>
      <c r="F23" s="43">
        <f>IF(Отчет!G25=0,0,Отчет!G25)</f>
        <v>0</v>
      </c>
      <c r="G23" s="49">
        <f>Отчет!H25</f>
        <v>0</v>
      </c>
      <c r="H23" s="49">
        <f>Отчет!I25</f>
        <v>0</v>
      </c>
      <c r="I23" s="49">
        <f>Отчет!J25</f>
        <v>0</v>
      </c>
      <c r="J23" s="49">
        <f>Отчет!K25</f>
        <v>0</v>
      </c>
      <c r="K23" s="50">
        <f>IF(Отчет!C25=0,0,IFERROR((G23*5+H23*4+I23*3+J23*2)/(G23+H23+I23+J23),0))</f>
        <v>0</v>
      </c>
      <c r="L23" s="51">
        <f t="shared" si="0"/>
        <v>0</v>
      </c>
    </row>
    <row r="24" spans="1:12" x14ac:dyDescent="0.25">
      <c r="A24" s="36">
        <v>16</v>
      </c>
      <c r="B24" s="36" t="str">
        <f>IF(Отчет!C27=0,"---------",Отчет!C27)</f>
        <v>Федорова</v>
      </c>
      <c r="C24" s="36" t="str">
        <f>IF(Отчет!D27=0,"---------",Отчет!D27)</f>
        <v>Алина</v>
      </c>
      <c r="D24" s="36" t="str">
        <f>IF(Отчет!E27=0,"---------",Отчет!E27)</f>
        <v>Сергеевна</v>
      </c>
      <c r="E24" s="43">
        <f>IF(Отчет!F27=0,0,Отчет!F27)</f>
        <v>0</v>
      </c>
      <c r="F24" s="43">
        <f>IF(Отчет!G27=0,0,Отчет!G27)</f>
        <v>0</v>
      </c>
      <c r="G24" s="49">
        <f>Отчет!H27</f>
        <v>0</v>
      </c>
      <c r="H24" s="49">
        <f>Отчет!I27</f>
        <v>0</v>
      </c>
      <c r="I24" s="49">
        <f>Отчет!J27</f>
        <v>0</v>
      </c>
      <c r="J24" s="49">
        <f>Отчет!K27</f>
        <v>0</v>
      </c>
      <c r="K24" s="50">
        <f>IF(Отчет!C27=0,0,IFERROR((G24*5+H24*4+I24*3+J24*2)/(G24+H24+I24+J24),0))</f>
        <v>0</v>
      </c>
      <c r="L24" s="51">
        <f t="shared" si="0"/>
        <v>0</v>
      </c>
    </row>
    <row r="25" spans="1:12" x14ac:dyDescent="0.25">
      <c r="A25" s="44">
        <v>17</v>
      </c>
      <c r="B25" s="44" t="str">
        <f>IF(Отчет!C24=0,"---------",Отчет!C24)</f>
        <v>Тенчурина</v>
      </c>
      <c r="C25" s="44" t="str">
        <f>IF(Отчет!D24=0,"---------",Отчет!D24)</f>
        <v>Стелла</v>
      </c>
      <c r="D25" s="44" t="str">
        <f>IF(Отчет!E24=0,"---------",Отчет!E24)</f>
        <v>Дмитриевна</v>
      </c>
      <c r="E25" s="54">
        <f>IF(Отчет!F24=0,0,Отчет!F24)</f>
        <v>0</v>
      </c>
      <c r="F25" s="54">
        <f>IF(Отчет!G24=0,0,Отчет!G24)</f>
        <v>0</v>
      </c>
      <c r="G25" s="45">
        <f>Отчет!H24</f>
        <v>0</v>
      </c>
      <c r="H25" s="45">
        <f>Отчет!I24</f>
        <v>0</v>
      </c>
      <c r="I25" s="45">
        <f>Отчет!J24</f>
        <v>0</v>
      </c>
      <c r="J25" s="45">
        <f>Отчет!K24</f>
        <v>0</v>
      </c>
      <c r="K25" s="46">
        <f>IF(Отчет!C24=0,0,IFERROR((G25*5+H25*4+I25*3+J25*2)/(G25+H25+I25+J25),0))</f>
        <v>0</v>
      </c>
      <c r="L25" s="47">
        <f t="shared" si="0"/>
        <v>0</v>
      </c>
    </row>
    <row r="26" spans="1:12" x14ac:dyDescent="0.25">
      <c r="A26" s="36">
        <v>18</v>
      </c>
      <c r="B26" s="44" t="str">
        <f>IF(Отчет!C32=0,"---------",Отчет!C32)</f>
        <v xml:space="preserve">Хусанова </v>
      </c>
      <c r="C26" s="44" t="str">
        <f>IF(Отчет!D32=0,"---------",Отчет!D32)</f>
        <v>Гульжахон</v>
      </c>
      <c r="D26" s="44" t="str">
        <f>IF(Отчет!E32=0,"---------",Отчет!E32)</f>
        <v>Актомжон кизи</v>
      </c>
      <c r="E26" s="54">
        <f>IF(Отчет!F32=0,0,Отчет!F32)</f>
        <v>0</v>
      </c>
      <c r="F26" s="54">
        <f>IF(Отчет!G32=0,0,Отчет!G32)</f>
        <v>0</v>
      </c>
      <c r="G26" s="45">
        <f>Отчет!H32</f>
        <v>0</v>
      </c>
      <c r="H26" s="45">
        <f>Отчет!I32</f>
        <v>0</v>
      </c>
      <c r="I26" s="45">
        <f>Отчет!J32</f>
        <v>0</v>
      </c>
      <c r="J26" s="45">
        <f>Отчет!K32</f>
        <v>0</v>
      </c>
      <c r="K26" s="46">
        <f>IF(Отчет!C32=0,0,IFERROR((G26*5+H26*4+I26*3+J26*2)/(G26+H26+I26+J26),0))</f>
        <v>0</v>
      </c>
      <c r="L26" s="47">
        <f t="shared" si="0"/>
        <v>0</v>
      </c>
    </row>
    <row r="27" spans="1:12" x14ac:dyDescent="0.25">
      <c r="A27" s="44">
        <v>19</v>
      </c>
      <c r="B27" s="36" t="str">
        <f>IF(Отчет!C15=0,"---------",Отчет!C15)</f>
        <v>Исмагилова</v>
      </c>
      <c r="C27" s="36" t="str">
        <f>IF(Отчет!D15=0,"---------",Отчет!D15)</f>
        <v>Альбина</v>
      </c>
      <c r="D27" s="36" t="str">
        <f>IF(Отчет!E15=0,"---------",Отчет!E15)</f>
        <v>Рамисовна</v>
      </c>
      <c r="E27" s="43">
        <f>IF(Отчет!F15=0,0,Отчет!F15)</f>
        <v>0</v>
      </c>
      <c r="F27" s="43">
        <f>IF(Отчет!G15=0,0,Отчет!G15)</f>
        <v>0</v>
      </c>
      <c r="G27" s="49">
        <f>Отчет!H15</f>
        <v>0</v>
      </c>
      <c r="H27" s="49">
        <f>Отчет!I15</f>
        <v>0</v>
      </c>
      <c r="I27" s="49">
        <f>Отчет!J15</f>
        <v>0</v>
      </c>
      <c r="J27" s="49">
        <f>Отчет!K15</f>
        <v>0</v>
      </c>
      <c r="K27" s="50">
        <f>IF(Отчет!C15=0,0,IFERROR((G27*5+H27*4+I27*3+J27*2)/(G27+H27+I27+J27),0))</f>
        <v>0</v>
      </c>
      <c r="L27" s="51">
        <f t="shared" si="0"/>
        <v>0</v>
      </c>
    </row>
    <row r="28" spans="1:12" x14ac:dyDescent="0.25">
      <c r="A28" s="36">
        <v>20</v>
      </c>
      <c r="B28" s="44" t="str">
        <f>IF(Отчет!C20=0,"---------",Отчет!C20)</f>
        <v>Муратшина</v>
      </c>
      <c r="C28" s="44" t="str">
        <f>IF(Отчет!D20=0,"---------",Отчет!D20)</f>
        <v>Алсу</v>
      </c>
      <c r="D28" s="44" t="str">
        <f>IF(Отчет!E20=0,"---------",Отчет!E20)</f>
        <v>Фларитовна</v>
      </c>
      <c r="E28" s="54">
        <f>IF(Отчет!F20=0,0,Отчет!F20)</f>
        <v>0</v>
      </c>
      <c r="F28" s="54">
        <f>IF(Отчет!G20=0,0,Отчет!G20)</f>
        <v>0</v>
      </c>
      <c r="G28" s="45">
        <f>Отчет!H20</f>
        <v>0</v>
      </c>
      <c r="H28" s="45">
        <f>Отчет!I20</f>
        <v>0</v>
      </c>
      <c r="I28" s="45">
        <f>Отчет!J20</f>
        <v>0</v>
      </c>
      <c r="J28" s="45">
        <f>Отчет!K20</f>
        <v>0</v>
      </c>
      <c r="K28" s="46">
        <f>IF(Отчет!C20=0,0,IFERROR((G28*5+H28*4+I28*3+J28*2)/(G28+H28+I28+J28),0))</f>
        <v>0</v>
      </c>
      <c r="L28" s="47">
        <f t="shared" si="0"/>
        <v>0</v>
      </c>
    </row>
    <row r="29" spans="1:12" x14ac:dyDescent="0.25">
      <c r="A29" s="44">
        <v>21</v>
      </c>
      <c r="B29" s="44" t="str">
        <f>IF(Отчет!C14=0,"---------",Отчет!C14)</f>
        <v>Зиятдинова</v>
      </c>
      <c r="C29" s="44" t="str">
        <f>IF(Отчет!D14=0,"---------",Отчет!D14)</f>
        <v>Айгуль</v>
      </c>
      <c r="D29" s="44" t="str">
        <f>IF(Отчет!E14=0,"---------",Отчет!E14)</f>
        <v>Альфисовна</v>
      </c>
      <c r="E29" s="54">
        <f>IF(Отчет!F14=0,0,Отчет!F14)</f>
        <v>0</v>
      </c>
      <c r="F29" s="54">
        <f>IF(Отчет!G14=0,0,Отчет!G14)</f>
        <v>0</v>
      </c>
      <c r="G29" s="45">
        <f>Отчет!H14</f>
        <v>0</v>
      </c>
      <c r="H29" s="45">
        <f>Отчет!I14</f>
        <v>0</v>
      </c>
      <c r="I29" s="45">
        <f>Отчет!J14</f>
        <v>0</v>
      </c>
      <c r="J29" s="45">
        <f>Отчет!K14</f>
        <v>0</v>
      </c>
      <c r="K29" s="46">
        <f>IF(Отчет!C14=0,0,IFERROR((G29*5+H29*4+I29*3+J29*2)/(G29+H29+I29+J29),0))</f>
        <v>0</v>
      </c>
      <c r="L29" s="47">
        <f t="shared" si="0"/>
        <v>0</v>
      </c>
    </row>
    <row r="30" spans="1:12" x14ac:dyDescent="0.25">
      <c r="A30" s="36">
        <v>22</v>
      </c>
      <c r="B30" s="44" t="str">
        <f>IF(Отчет!C28=0,"---------",Отчет!C28)</f>
        <v>Халикова</v>
      </c>
      <c r="C30" s="44" t="str">
        <f>IF(Отчет!D28=0,"---------",Отчет!D28)</f>
        <v>Эльвира</v>
      </c>
      <c r="D30" s="44" t="str">
        <f>IF(Отчет!E28=0,"---------",Отчет!E28)</f>
        <v>Артуровна</v>
      </c>
      <c r="E30" s="54">
        <f>IF(Отчет!F28=0,0,Отчет!F28)</f>
        <v>0</v>
      </c>
      <c r="F30" s="54">
        <f>IF(Отчет!G28=0,0,Отчет!G28)</f>
        <v>0</v>
      </c>
      <c r="G30" s="45">
        <f>Отчет!H28</f>
        <v>0</v>
      </c>
      <c r="H30" s="45">
        <f>Отчет!I28</f>
        <v>0</v>
      </c>
      <c r="I30" s="45">
        <f>Отчет!J28</f>
        <v>0</v>
      </c>
      <c r="J30" s="45">
        <f>Отчет!K28</f>
        <v>0</v>
      </c>
      <c r="K30" s="46">
        <f>IF(Отчет!C28=0,0,IFERROR((G30*5+H30*4+I30*3+J30*2)/(G30+H30+I30+J30),0))</f>
        <v>0</v>
      </c>
      <c r="L30" s="47">
        <f t="shared" si="0"/>
        <v>0</v>
      </c>
    </row>
    <row r="31" spans="1:12" x14ac:dyDescent="0.25">
      <c r="A31" s="44">
        <v>23</v>
      </c>
      <c r="B31" s="36" t="str">
        <f>IF(Отчет!C33=0,"---------",Отчет!C33)</f>
        <v>Хуснутдинова</v>
      </c>
      <c r="C31" s="36" t="str">
        <f>IF(Отчет!D33=0,"---------",Отчет!D33)</f>
        <v>Айгуль</v>
      </c>
      <c r="D31" s="36" t="str">
        <f>IF(Отчет!E33=0,"---------",Отчет!E33)</f>
        <v>Ильгизовна</v>
      </c>
      <c r="E31" s="43">
        <f>IF(Отчет!F33=0,0,Отчет!F33)</f>
        <v>0</v>
      </c>
      <c r="F31" s="43">
        <f>IF(Отчет!G33=0,0,Отчет!G33)</f>
        <v>0</v>
      </c>
      <c r="G31" s="49">
        <f>Отчет!H33</f>
        <v>0</v>
      </c>
      <c r="H31" s="49">
        <f>Отчет!I33</f>
        <v>0</v>
      </c>
      <c r="I31" s="49">
        <f>Отчет!J33</f>
        <v>0</v>
      </c>
      <c r="J31" s="49">
        <f>Отчет!K33</f>
        <v>0</v>
      </c>
      <c r="K31" s="50">
        <f>IF(Отчет!C33=0,0,IFERROR((G31*5+H31*4+I31*3+J31*2)/(G31+H31+I31+J31),0))</f>
        <v>0</v>
      </c>
      <c r="L31" s="51">
        <f t="shared" si="0"/>
        <v>0</v>
      </c>
    </row>
    <row r="32" spans="1:12" x14ac:dyDescent="0.25">
      <c r="A32" s="36">
        <v>24</v>
      </c>
      <c r="B32" s="44" t="str">
        <f>IF(Отчет!C34=0,"---------",Отчет!C34)</f>
        <v>---------</v>
      </c>
      <c r="C32" s="44" t="str">
        <f>IF(Отчет!D34=0,"---------",Отчет!D34)</f>
        <v>---------</v>
      </c>
      <c r="D32" s="44" t="str">
        <f>IF(Отчет!E34=0,"---------",Отчет!E34)</f>
        <v>---------</v>
      </c>
      <c r="E32" s="54">
        <f>IF(Отчет!F34=0,0,Отчет!F34)</f>
        <v>0</v>
      </c>
      <c r="F32" s="54">
        <f>IF(Отчет!G34=0,0,Отчет!G34)</f>
        <v>0</v>
      </c>
      <c r="G32" s="45">
        <f>Отчет!H34</f>
        <v>0</v>
      </c>
      <c r="H32" s="45">
        <f>Отчет!I34</f>
        <v>0</v>
      </c>
      <c r="I32" s="45">
        <f>Отчет!J34</f>
        <v>0</v>
      </c>
      <c r="J32" s="45">
        <f>Отчет!K34</f>
        <v>0</v>
      </c>
      <c r="K32" s="46">
        <f>IF(Отчет!C34=0,0,IFERROR((G32*5+H32*4+I32*3+J32*2)/(G32+H32+I32+J32),0))</f>
        <v>0</v>
      </c>
      <c r="L32" s="47">
        <f t="shared" si="0"/>
        <v>0</v>
      </c>
    </row>
    <row r="33" spans="1:17" x14ac:dyDescent="0.25">
      <c r="A33" s="44">
        <v>25</v>
      </c>
      <c r="B33" s="36" t="str">
        <f>IF(Отчет!C21=0,"---------",Отчет!C21)</f>
        <v>Полуянова</v>
      </c>
      <c r="C33" s="36" t="str">
        <f>IF(Отчет!D21=0,"---------",Отчет!D21)</f>
        <v>Александра</v>
      </c>
      <c r="D33" s="36" t="str">
        <f>IF(Отчет!E21=0,"---------",Отчет!E21)</f>
        <v>Сергеевна</v>
      </c>
      <c r="E33" s="43">
        <f>IF(Отчет!F21=0,0,Отчет!F21)</f>
        <v>0</v>
      </c>
      <c r="F33" s="43">
        <f>IF(Отчет!G21=0,0,Отчет!G21)</f>
        <v>0</v>
      </c>
      <c r="G33" s="49">
        <f>Отчет!H21</f>
        <v>0</v>
      </c>
      <c r="H33" s="49">
        <f>Отчет!I21</f>
        <v>0</v>
      </c>
      <c r="I33" s="49">
        <f>Отчет!J21</f>
        <v>0</v>
      </c>
      <c r="J33" s="49">
        <f>Отчет!K21</f>
        <v>0</v>
      </c>
      <c r="K33" s="50">
        <f>IF(Отчет!C21=0,0,IFERROR((G33*5+H33*4+I33*3+J33*2)/(G33+H33+I33+J33),0))</f>
        <v>0</v>
      </c>
      <c r="L33" s="51">
        <f t="shared" si="0"/>
        <v>0</v>
      </c>
    </row>
    <row r="34" spans="1:17" x14ac:dyDescent="0.25">
      <c r="A34" s="36">
        <v>26</v>
      </c>
      <c r="B34" s="36" t="str">
        <f>IF(Отчет!C23=0,"---------",Отчет!C23)</f>
        <v>Сидорова</v>
      </c>
      <c r="C34" s="36" t="str">
        <f>IF(Отчет!D23=0,"---------",Отчет!D23)</f>
        <v>Анастасия</v>
      </c>
      <c r="D34" s="36" t="str">
        <f>IF(Отчет!E23=0,"---------",Отчет!E23)</f>
        <v>Валерьевна</v>
      </c>
      <c r="E34" s="43">
        <f>IF(Отчет!F23=0,0,Отчет!F23)</f>
        <v>0</v>
      </c>
      <c r="F34" s="43">
        <f>IF(Отчет!G23=0,0,Отчет!G23)</f>
        <v>0</v>
      </c>
      <c r="G34" s="49">
        <f>Отчет!H23</f>
        <v>0</v>
      </c>
      <c r="H34" s="49">
        <f>Отчет!I23</f>
        <v>0</v>
      </c>
      <c r="I34" s="49">
        <f>Отчет!J23</f>
        <v>0</v>
      </c>
      <c r="J34" s="49">
        <f>Отчет!K23</f>
        <v>0</v>
      </c>
      <c r="K34" s="50">
        <f>IF(Отчет!C23=0,0,IFERROR((G34*5+H34*4+I34*3+J34*2)/(G34+H34+I34+J34),0))</f>
        <v>0</v>
      </c>
      <c r="L34" s="51">
        <f t="shared" si="0"/>
        <v>0</v>
      </c>
    </row>
    <row r="35" spans="1:17" x14ac:dyDescent="0.25">
      <c r="A35" s="44">
        <v>27</v>
      </c>
      <c r="B35" s="36" t="str">
        <f>IF(Отчет!C31=0,"---------",Отчет!C31)</f>
        <v>Хузиева</v>
      </c>
      <c r="C35" s="36" t="str">
        <f>IF(Отчет!D31=0,"---------",Отчет!D31)</f>
        <v>Ильмира</v>
      </c>
      <c r="D35" s="36" t="str">
        <f>IF(Отчет!E31=0,"---------",Отчет!E31)</f>
        <v>Ильдусовна</v>
      </c>
      <c r="E35" s="43">
        <f>IF(Отчет!F31=0,0,Отчет!F31)</f>
        <v>0</v>
      </c>
      <c r="F35" s="43">
        <f>IF(Отчет!G31=0,0,Отчет!G31)</f>
        <v>0</v>
      </c>
      <c r="G35" s="49">
        <f>Отчет!H31</f>
        <v>0</v>
      </c>
      <c r="H35" s="49">
        <f>Отчет!I31</f>
        <v>0</v>
      </c>
      <c r="I35" s="49">
        <f>Отчет!J31</f>
        <v>0</v>
      </c>
      <c r="J35" s="49">
        <f>Отчет!K31</f>
        <v>0</v>
      </c>
      <c r="K35" s="50">
        <f>IF(Отчет!C31=0,0,IFERROR((G35*5+H35*4+I35*3+J35*2)/(G35+H35+I35+J35),0))</f>
        <v>0</v>
      </c>
      <c r="L35" s="51">
        <f t="shared" si="0"/>
        <v>0</v>
      </c>
    </row>
    <row r="36" spans="1:17" x14ac:dyDescent="0.25">
      <c r="A36" s="36">
        <v>28</v>
      </c>
      <c r="B36" s="44" t="str">
        <f>IF(Отчет!C8=0,"---------",Отчет!C8)</f>
        <v>Абсаликова</v>
      </c>
      <c r="C36" s="44" t="str">
        <f>IF(Отчет!D8=0,"---------",Отчет!D8)</f>
        <v>Регина</v>
      </c>
      <c r="D36" s="44" t="str">
        <f>IF(Отчет!E8=0,"---------",Отчет!E8)</f>
        <v>Ригмановна</v>
      </c>
      <c r="E36" s="54">
        <f>IF(Отчет!F8=0,0,Отчет!F8)</f>
        <v>0</v>
      </c>
      <c r="F36" s="54">
        <f>IF(Отчет!G8=0,0,Отчет!G8)</f>
        <v>0</v>
      </c>
      <c r="G36" s="45">
        <f>Отчет!H8</f>
        <v>0</v>
      </c>
      <c r="H36" s="45">
        <f>Отчет!I8</f>
        <v>0</v>
      </c>
      <c r="I36" s="45">
        <f>Отчет!J8</f>
        <v>0</v>
      </c>
      <c r="J36" s="45">
        <f>Отчет!K8</f>
        <v>0</v>
      </c>
      <c r="K36" s="46">
        <f>IF(Отчет!C8=0,0,IFERROR((G36*5+H36*4+I36*3+J36*2)/(G36+H36+I36+J36),0))</f>
        <v>0</v>
      </c>
      <c r="L36" s="47">
        <f t="shared" si="0"/>
        <v>0</v>
      </c>
    </row>
    <row r="37" spans="1:17" x14ac:dyDescent="0.25">
      <c r="A37" s="44">
        <v>29</v>
      </c>
      <c r="B37" s="36" t="str">
        <f>IF(Отчет!C35=0,"---------",Отчет!C35)</f>
        <v>---------</v>
      </c>
      <c r="C37" s="36" t="str">
        <f>IF(Отчет!D35=0,"---------",Отчет!D35)</f>
        <v>---------</v>
      </c>
      <c r="D37" s="36" t="str">
        <f>IF(Отчет!E35=0,"---------",Отчет!E35)</f>
        <v>---------</v>
      </c>
      <c r="E37" s="43">
        <f>IF(Отчет!F35=0,0,Отчет!F35)</f>
        <v>0</v>
      </c>
      <c r="F37" s="43">
        <f>IF(Отчет!G35=0,0,Отчет!G35)</f>
        <v>0</v>
      </c>
      <c r="G37" s="49">
        <f>Отчет!H35</f>
        <v>0</v>
      </c>
      <c r="H37" s="49">
        <f>Отчет!I35</f>
        <v>0</v>
      </c>
      <c r="I37" s="49">
        <f>Отчет!J35</f>
        <v>0</v>
      </c>
      <c r="J37" s="49">
        <f>Отчет!K35</f>
        <v>0</v>
      </c>
      <c r="K37" s="50">
        <f>IF(Отчет!C35=0,0,IFERROR((G37*5+H37*4+I37*3+J37*2)/(G37+H37+I37+J37),0))</f>
        <v>0</v>
      </c>
      <c r="L37" s="51">
        <f t="shared" si="0"/>
        <v>0</v>
      </c>
    </row>
    <row r="38" spans="1:17" x14ac:dyDescent="0.25">
      <c r="A38" s="36">
        <v>30</v>
      </c>
      <c r="B38" s="36" t="str">
        <f>IF(Отчет!C37=0,"---------",Отчет!C37)</f>
        <v>---------</v>
      </c>
      <c r="C38" s="36" t="str">
        <f>IF(Отчет!D37=0,"---------",Отчет!D37)</f>
        <v>---------</v>
      </c>
      <c r="D38" s="36" t="str">
        <f>IF(Отчет!E37=0,"---------",Отчет!E37)</f>
        <v>---------</v>
      </c>
      <c r="E38" s="43">
        <f>IF(Отчет!F37=0,0,Отчет!F37)</f>
        <v>0</v>
      </c>
      <c r="F38" s="43">
        <f>IF(Отчет!G37=0,0,Отчет!G37)</f>
        <v>0</v>
      </c>
      <c r="G38" s="49">
        <f>Отчет!H37</f>
        <v>0</v>
      </c>
      <c r="H38" s="49">
        <f>Отчет!I37</f>
        <v>0</v>
      </c>
      <c r="I38" s="49">
        <f>Отчет!J37</f>
        <v>0</v>
      </c>
      <c r="J38" s="49">
        <f>Отчет!K37</f>
        <v>0</v>
      </c>
      <c r="K38" s="50">
        <f>IF(Отчет!C37=0,0,IFERROR((G38*5+H38*4+I38*3+J38*2)/(G38+H38+I38+J38),0))</f>
        <v>0</v>
      </c>
      <c r="L38" s="51">
        <f t="shared" si="0"/>
        <v>0</v>
      </c>
    </row>
    <row r="39" spans="1:17" x14ac:dyDescent="0.25">
      <c r="A39" s="44">
        <v>31</v>
      </c>
      <c r="B39" s="44" t="str">
        <f>IF(Отчет!C38=0,"---------",Отчет!C38)</f>
        <v>---------</v>
      </c>
      <c r="C39" s="44" t="str">
        <f>IF(Отчет!D38=0,"---------",Отчет!D38)</f>
        <v>---------</v>
      </c>
      <c r="D39" s="44" t="str">
        <f>IF(Отчет!E38=0,"---------",Отчет!E38)</f>
        <v>---------</v>
      </c>
      <c r="E39" s="54">
        <f>IF(Отчет!F38=0,0,Отчет!F38)</f>
        <v>0</v>
      </c>
      <c r="F39" s="54">
        <f>IF(Отчет!G38=0,0,Отчет!G38)</f>
        <v>0</v>
      </c>
      <c r="G39" s="45">
        <f>Отчет!H38</f>
        <v>0</v>
      </c>
      <c r="H39" s="45">
        <f>Отчет!I38</f>
        <v>0</v>
      </c>
      <c r="I39" s="45">
        <f>Отчет!J38</f>
        <v>0</v>
      </c>
      <c r="J39" s="45">
        <f>Отчет!K38</f>
        <v>0</v>
      </c>
      <c r="K39" s="46">
        <f>IF(Отчет!C38=0,0,IFERROR((G39*5+H39*4+I39*3+J39*2)/(G39+H39+I39+J39),0))</f>
        <v>0</v>
      </c>
      <c r="L39" s="47">
        <f t="shared" si="0"/>
        <v>0</v>
      </c>
    </row>
    <row r="40" spans="1:17" x14ac:dyDescent="0.25">
      <c r="A40" s="36">
        <v>32</v>
      </c>
      <c r="B40" s="36" t="str">
        <f>IF(Отчет!C39=0,"---------",Отчет!C39)</f>
        <v>---------</v>
      </c>
      <c r="C40" s="36" t="str">
        <f>IF(Отчет!D39=0,"---------",Отчет!D39)</f>
        <v>---------</v>
      </c>
      <c r="D40" s="36" t="str">
        <f>IF(Отчет!E39=0,"---------",Отчет!E39)</f>
        <v>---------</v>
      </c>
      <c r="E40" s="43">
        <f>IF(Отчет!F39=0,0,Отчет!F39)</f>
        <v>0</v>
      </c>
      <c r="F40" s="43">
        <f>IF(Отчет!G39=0,0,Отчет!G39)</f>
        <v>0</v>
      </c>
      <c r="G40" s="49">
        <f>Отчет!H39</f>
        <v>0</v>
      </c>
      <c r="H40" s="49">
        <f>Отчет!I39</f>
        <v>0</v>
      </c>
      <c r="I40" s="49">
        <f>Отчет!J39</f>
        <v>0</v>
      </c>
      <c r="J40" s="49">
        <f>Отчет!K39</f>
        <v>0</v>
      </c>
      <c r="K40" s="50">
        <f>IF(Отчет!C39=0,0,IFERROR((G40*5+H40*4+I40*3+J40*2)/(G40+H40+I40+J40),0))</f>
        <v>0</v>
      </c>
      <c r="L40" s="51">
        <f t="shared" si="0"/>
        <v>0</v>
      </c>
    </row>
    <row r="41" spans="1:17" x14ac:dyDescent="0.25">
      <c r="A41" s="44">
        <v>33</v>
      </c>
      <c r="B41" s="44" t="str">
        <f>IF(Отчет!C40=0,"---------",Отчет!C40)</f>
        <v>---------</v>
      </c>
      <c r="C41" s="44" t="str">
        <f>IF(Отчет!D40=0,"---------",Отчет!D40)</f>
        <v>---------</v>
      </c>
      <c r="D41" s="44" t="str">
        <f>IF(Отчет!E40=0,"---------",Отчет!E40)</f>
        <v>---------</v>
      </c>
      <c r="E41" s="54">
        <f>IF(Отчет!F40=0,0,Отчет!F40)</f>
        <v>0</v>
      </c>
      <c r="F41" s="54">
        <f>IF(Отчет!G40=0,0,Отчет!G40)</f>
        <v>0</v>
      </c>
      <c r="G41" s="45">
        <f>Отчет!H40</f>
        <v>0</v>
      </c>
      <c r="H41" s="45">
        <f>Отчет!I40</f>
        <v>0</v>
      </c>
      <c r="I41" s="45">
        <f>Отчет!J40</f>
        <v>0</v>
      </c>
      <c r="J41" s="45">
        <f>Отчет!K40</f>
        <v>0</v>
      </c>
      <c r="K41" s="46">
        <f>IF(Отчет!C40=0,0,IFERROR((G41*5+H41*4+I41*3+J41*2)/(G41+H41+I41+J41),0))</f>
        <v>0</v>
      </c>
      <c r="L41" s="47">
        <f t="shared" si="0"/>
        <v>0</v>
      </c>
    </row>
    <row r="42" spans="1:17" x14ac:dyDescent="0.25">
      <c r="A42" s="36">
        <v>34</v>
      </c>
      <c r="B42" s="36" t="str">
        <f>IF(Отчет!C41=0,"---------",Отчет!C41)</f>
        <v>---------</v>
      </c>
      <c r="C42" s="36" t="str">
        <f>IF(Отчет!D41=0,"---------",Отчет!D41)</f>
        <v>---------</v>
      </c>
      <c r="D42" s="36" t="str">
        <f>IF(Отчет!E41=0,"---------",Отчет!E41)</f>
        <v>---------</v>
      </c>
      <c r="E42" s="43">
        <f>IF(Отчет!F41=0,0,Отчет!F41)</f>
        <v>0</v>
      </c>
      <c r="F42" s="43">
        <f>IF(Отчет!G41=0,0,Отчет!G41)</f>
        <v>0</v>
      </c>
      <c r="G42" s="49">
        <f>Отчет!H41</f>
        <v>0</v>
      </c>
      <c r="H42" s="49">
        <f>Отчет!I41</f>
        <v>0</v>
      </c>
      <c r="I42" s="49">
        <f>Отчет!J41</f>
        <v>0</v>
      </c>
      <c r="J42" s="49">
        <f>Отчет!K41</f>
        <v>0</v>
      </c>
      <c r="K42" s="50">
        <f>IF(Отчет!C41=0,0,IFERROR((G42*5+H42*4+I42*3+J42*2)/(G42+H42+I42+J42),0))</f>
        <v>0</v>
      </c>
      <c r="L42" s="51">
        <f t="shared" si="0"/>
        <v>0</v>
      </c>
    </row>
    <row r="43" spans="1:17" x14ac:dyDescent="0.25">
      <c r="A43" s="44">
        <v>35</v>
      </c>
      <c r="B43" s="44" t="str">
        <f>IF(Отчет!C42=0,"---------",Отчет!C42)</f>
        <v>---------</v>
      </c>
      <c r="C43" s="44" t="str">
        <f>IF(Отчет!D42=0,"---------",Отчет!D42)</f>
        <v>---------</v>
      </c>
      <c r="D43" s="44" t="str">
        <f>IF(Отчет!E42=0,"---------",Отчет!E42)</f>
        <v>---------</v>
      </c>
      <c r="E43" s="54">
        <f>IF(Отчет!F42=0,0,Отчет!F42)</f>
        <v>0</v>
      </c>
      <c r="F43" s="54">
        <f>IF(Отчет!G42=0,0,Отчет!G42)</f>
        <v>0</v>
      </c>
      <c r="G43" s="45">
        <f>Отчет!H42</f>
        <v>0</v>
      </c>
      <c r="H43" s="45">
        <f>Отчет!I42</f>
        <v>0</v>
      </c>
      <c r="I43" s="45">
        <f>Отчет!J42</f>
        <v>0</v>
      </c>
      <c r="J43" s="45">
        <f>Отчет!K42</f>
        <v>0</v>
      </c>
      <c r="K43" s="46">
        <f>IF(Отчет!C42=0,0,IFERROR((G43*5+H43*4+I43*3+J43*2)/(G43+H43+I43+J43),0))</f>
        <v>0</v>
      </c>
      <c r="L43" s="47">
        <f t="shared" si="0"/>
        <v>0</v>
      </c>
    </row>
    <row r="44" spans="1:17" x14ac:dyDescent="0.25">
      <c r="E44" s="48"/>
      <c r="F44" s="48"/>
      <c r="G44" s="49"/>
      <c r="H44" s="49"/>
      <c r="I44" s="49"/>
      <c r="J44" s="49"/>
      <c r="K44" s="50"/>
      <c r="L44" s="51"/>
    </row>
    <row r="45" spans="1:17" x14ac:dyDescent="0.25">
      <c r="D45" s="33" t="s">
        <v>39</v>
      </c>
      <c r="E45" s="33"/>
      <c r="F45" s="33"/>
      <c r="G45" s="33"/>
      <c r="H45" s="33"/>
      <c r="I45" s="33"/>
      <c r="J45" s="33"/>
      <c r="K45" s="53">
        <f>IFERROR(SUM(K9:K43)/COUNTIF(K9:K43,"&gt;0"),0)</f>
        <v>0</v>
      </c>
      <c r="L45" s="46">
        <f>IFERROR(SUM(L9:L43)/COUNTIF(L9:L43,"&gt;0"),0)</f>
        <v>0</v>
      </c>
    </row>
    <row r="46" spans="1:17" ht="5.0999999999999996" customHeight="1" x14ac:dyDescent="0.25"/>
    <row r="47" spans="1:17" x14ac:dyDescent="0.25">
      <c r="D47" s="33" t="s">
        <v>42</v>
      </c>
      <c r="E47" s="35">
        <f>SUM(E9:E43)</f>
        <v>0</v>
      </c>
      <c r="F47" s="35">
        <f>SUM(F9:F43)</f>
        <v>0</v>
      </c>
      <c r="G47" s="34"/>
      <c r="H47" s="34"/>
      <c r="I47" s="34"/>
      <c r="K47" s="30"/>
      <c r="L47" s="30"/>
      <c r="M47" s="30"/>
      <c r="N47" s="30"/>
      <c r="O47" s="30"/>
      <c r="P47" s="30"/>
      <c r="Q47" s="30"/>
    </row>
    <row r="48" spans="1:17" ht="5.0999999999999996" customHeight="1" x14ac:dyDescent="0.25">
      <c r="D48" s="34"/>
      <c r="E48" s="32"/>
      <c r="F48" s="32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3:17" x14ac:dyDescent="0.25">
      <c r="D49" s="31" t="s">
        <v>41</v>
      </c>
      <c r="E49" s="55">
        <f>IFERROR(E47/(35-COUNTIF($B$9:$B$43,"---------")),0)</f>
        <v>0</v>
      </c>
      <c r="F49" s="55">
        <f>IFERROR(F47/(35-COUNTIF($B$9:$B$43,"---------")),0)</f>
        <v>0</v>
      </c>
      <c r="G49" s="34"/>
      <c r="I49" s="16"/>
      <c r="J49" s="16"/>
      <c r="K49" s="16"/>
      <c r="L49" s="16"/>
      <c r="M49" s="16"/>
      <c r="N49" s="16"/>
      <c r="O49" s="16"/>
      <c r="P49" s="16"/>
      <c r="Q49" s="16"/>
    </row>
    <row r="50" spans="3:17" ht="5.0999999999999996" customHeight="1" x14ac:dyDescent="0.2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3:17" ht="12.75" customHeight="1" x14ac:dyDescent="0.25">
      <c r="C51" s="69" t="s">
        <v>40</v>
      </c>
      <c r="D51" s="69"/>
      <c r="E51" s="35">
        <f>MAX(E9:E43)</f>
        <v>0</v>
      </c>
      <c r="F51" s="35">
        <f>MAX(F9:F43)</f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</sheetData>
  <sheetProtection algorithmName="SHA-512" hashValue="FJ/0Z2y5CjbfInQuIyvn981ye/PP8B2N8mIEautTqG7EMCMLnMkXYAkUEwdFSglxfvPcGAZgYjNZ2UIKbqKWDQ==" saltValue="B/kf4fVnq2Nj8jhnJ+RLuw==" spinCount="100000" sheet="1" objects="1" scenarios="1" selectLockedCells="1"/>
  <autoFilter ref="B8:L43">
    <sortState ref="B9:L43">
      <sortCondition descending="1" ref="L8:L43"/>
    </sortState>
  </autoFilter>
  <mergeCells count="2">
    <mergeCell ref="C51:D51"/>
    <mergeCell ref="G7:J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Лист1</vt:lpstr>
      <vt:lpstr>Рейтинг(стар)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2017-10-12T06:15:45Z</cp:lastPrinted>
  <dcterms:created xsi:type="dcterms:W3CDTF">2017-09-27T07:42:03Z</dcterms:created>
  <dcterms:modified xsi:type="dcterms:W3CDTF">2017-10-28T05:12:14Z</dcterms:modified>
</cp:coreProperties>
</file>